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/>
  <xr:revisionPtr revIDLastSave="0" documentId="13_ncr:1_{E7D64679-BDBD-4A86-8E20-AB003523D1DF}" xr6:coauthVersionLast="47" xr6:coauthVersionMax="47" xr10:uidLastSave="{00000000-0000-0000-0000-000000000000}"/>
  <bookViews>
    <workbookView xWindow="6810" yWindow="5220" windowWidth="19185" windowHeight="10065" tabRatio="583" activeTab="5" xr2:uid="{00000000-000D-0000-FFFF-FFFF00000000}"/>
  </bookViews>
  <sheets>
    <sheet name="1月" sheetId="40" r:id="rId1"/>
    <sheet name="2月" sheetId="41" r:id="rId2"/>
    <sheet name="3月" sheetId="42" r:id="rId3"/>
    <sheet name="4月" sheetId="43" r:id="rId4"/>
    <sheet name="5月" sheetId="44" r:id="rId5"/>
    <sheet name="6月" sheetId="45" r:id="rId6"/>
  </sheets>
  <definedNames>
    <definedName name="_xlnm.Print_Area" localSheetId="0">'1月'!$A$1:$AE$74</definedName>
    <definedName name="_xlnm.Print_Area" localSheetId="1">'2月'!$A$1:$AE$71</definedName>
    <definedName name="_xlnm.Print_Area" localSheetId="2">'3月'!$A$1:$AE$80</definedName>
    <definedName name="_xlnm.Print_Area" localSheetId="3">'4月'!$A$1:$AE$80</definedName>
    <definedName name="_xlnm.Print_Area" localSheetId="4">'5月'!$A$1:$AE$71</definedName>
    <definedName name="_xlnm.Print_Area" localSheetId="5">'6月'!$A$1:$AE$83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" i="45" l="1"/>
  <c r="AC75" i="45"/>
  <c r="AB75" i="45"/>
  <c r="AA75" i="45"/>
  <c r="Z75" i="45"/>
  <c r="Y75" i="45"/>
  <c r="X75" i="45"/>
  <c r="W75" i="45"/>
  <c r="R75" i="45"/>
  <c r="H75" i="45"/>
  <c r="E75" i="45"/>
  <c r="D75" i="45"/>
  <c r="C75" i="45"/>
  <c r="R73" i="45"/>
  <c r="L73" i="45"/>
  <c r="H73" i="45"/>
  <c r="R70" i="45"/>
  <c r="L70" i="45"/>
  <c r="H70" i="45"/>
  <c r="R67" i="45"/>
  <c r="L67" i="45"/>
  <c r="H67" i="45"/>
  <c r="R64" i="45"/>
  <c r="L64" i="45"/>
  <c r="H64" i="45"/>
  <c r="R61" i="45"/>
  <c r="L61" i="45"/>
  <c r="H61" i="45"/>
  <c r="R58" i="45"/>
  <c r="L58" i="45"/>
  <c r="H58" i="45"/>
  <c r="R55" i="45"/>
  <c r="L55" i="45"/>
  <c r="H55" i="45"/>
  <c r="R52" i="45"/>
  <c r="L52" i="45"/>
  <c r="H52" i="45"/>
  <c r="R49" i="45"/>
  <c r="L49" i="45"/>
  <c r="H49" i="45"/>
  <c r="R46" i="45"/>
  <c r="L46" i="45"/>
  <c r="H46" i="45"/>
  <c r="R43" i="45"/>
  <c r="L43" i="45"/>
  <c r="H43" i="45"/>
  <c r="R40" i="45"/>
  <c r="L40" i="45"/>
  <c r="H40" i="45"/>
  <c r="R37" i="45"/>
  <c r="L37" i="45"/>
  <c r="H37" i="45"/>
  <c r="R34" i="45"/>
  <c r="L34" i="45"/>
  <c r="H34" i="45"/>
  <c r="R31" i="45"/>
  <c r="L31" i="45"/>
  <c r="H31" i="45"/>
  <c r="R28" i="45"/>
  <c r="L28" i="45"/>
  <c r="H28" i="45"/>
  <c r="R25" i="45"/>
  <c r="L25" i="45"/>
  <c r="H25" i="45"/>
  <c r="R22" i="45"/>
  <c r="L22" i="45"/>
  <c r="H22" i="45"/>
  <c r="R19" i="45"/>
  <c r="L19" i="45"/>
  <c r="H19" i="45"/>
  <c r="R16" i="45"/>
  <c r="L16" i="45"/>
  <c r="H16" i="45"/>
  <c r="R13" i="45"/>
  <c r="L13" i="45"/>
  <c r="H13" i="45"/>
  <c r="R10" i="45"/>
  <c r="L10" i="45"/>
  <c r="H10" i="45"/>
  <c r="R65" i="44" l="1"/>
  <c r="AC63" i="44"/>
  <c r="AB63" i="44"/>
  <c r="AA63" i="44"/>
  <c r="Z63" i="44"/>
  <c r="Y63" i="44"/>
  <c r="X63" i="44"/>
  <c r="W63" i="44"/>
  <c r="R63" i="44"/>
  <c r="H63" i="44"/>
  <c r="E63" i="44"/>
  <c r="D63" i="44"/>
  <c r="C63" i="44"/>
  <c r="R61" i="44"/>
  <c r="L61" i="44"/>
  <c r="H61" i="44"/>
  <c r="R58" i="44"/>
  <c r="L58" i="44"/>
  <c r="H58" i="44"/>
  <c r="R55" i="44"/>
  <c r="L55" i="44"/>
  <c r="H55" i="44"/>
  <c r="R52" i="44"/>
  <c r="L52" i="44"/>
  <c r="H52" i="44"/>
  <c r="R49" i="44"/>
  <c r="L49" i="44"/>
  <c r="H49" i="44"/>
  <c r="R46" i="44"/>
  <c r="L46" i="44"/>
  <c r="H46" i="44"/>
  <c r="R43" i="44"/>
  <c r="L43" i="44"/>
  <c r="H43" i="44"/>
  <c r="R40" i="44"/>
  <c r="L40" i="44"/>
  <c r="H40" i="44"/>
  <c r="R37" i="44"/>
  <c r="L37" i="44"/>
  <c r="H37" i="44"/>
  <c r="R34" i="44"/>
  <c r="L34" i="44"/>
  <c r="H34" i="44"/>
  <c r="R31" i="44"/>
  <c r="L31" i="44"/>
  <c r="H31" i="44"/>
  <c r="R28" i="44"/>
  <c r="L28" i="44"/>
  <c r="H28" i="44"/>
  <c r="R25" i="44"/>
  <c r="L25" i="44"/>
  <c r="H25" i="44"/>
  <c r="R22" i="44"/>
  <c r="L22" i="44"/>
  <c r="H22" i="44"/>
  <c r="R19" i="44"/>
  <c r="L19" i="44"/>
  <c r="H19" i="44"/>
  <c r="R16" i="44"/>
  <c r="L16" i="44"/>
  <c r="H16" i="44"/>
  <c r="R13" i="44"/>
  <c r="L13" i="44"/>
  <c r="H13" i="44"/>
  <c r="R10" i="44"/>
  <c r="L10" i="44"/>
  <c r="H10" i="44"/>
  <c r="R74" i="43" l="1"/>
  <c r="AC72" i="43"/>
  <c r="AB72" i="43"/>
  <c r="AA72" i="43"/>
  <c r="Z72" i="43"/>
  <c r="Y72" i="43"/>
  <c r="X72" i="43"/>
  <c r="W72" i="43"/>
  <c r="R72" i="43"/>
  <c r="H72" i="43"/>
  <c r="E72" i="43"/>
  <c r="D72" i="43"/>
  <c r="C72" i="43"/>
  <c r="R70" i="43"/>
  <c r="L70" i="43"/>
  <c r="H70" i="43"/>
  <c r="R67" i="43"/>
  <c r="L67" i="43"/>
  <c r="H67" i="43"/>
  <c r="R64" i="43"/>
  <c r="L64" i="43"/>
  <c r="H64" i="43"/>
  <c r="R61" i="43"/>
  <c r="L61" i="43"/>
  <c r="H61" i="43"/>
  <c r="R58" i="43"/>
  <c r="L58" i="43"/>
  <c r="H58" i="43"/>
  <c r="R55" i="43"/>
  <c r="L55" i="43"/>
  <c r="H55" i="43"/>
  <c r="R52" i="43"/>
  <c r="L52" i="43"/>
  <c r="H52" i="43"/>
  <c r="R49" i="43"/>
  <c r="L49" i="43"/>
  <c r="H49" i="43"/>
  <c r="R46" i="43"/>
  <c r="L46" i="43"/>
  <c r="H46" i="43"/>
  <c r="R43" i="43"/>
  <c r="L43" i="43"/>
  <c r="H43" i="43"/>
  <c r="R40" i="43"/>
  <c r="L40" i="43"/>
  <c r="H40" i="43"/>
  <c r="R37" i="43"/>
  <c r="L37" i="43"/>
  <c r="H37" i="43"/>
  <c r="R34" i="43"/>
  <c r="L34" i="43"/>
  <c r="H34" i="43"/>
  <c r="R31" i="43"/>
  <c r="L31" i="43"/>
  <c r="H31" i="43"/>
  <c r="R28" i="43"/>
  <c r="L28" i="43"/>
  <c r="H28" i="43"/>
  <c r="R25" i="43"/>
  <c r="L25" i="43"/>
  <c r="H25" i="43"/>
  <c r="R22" i="43"/>
  <c r="L22" i="43"/>
  <c r="H22" i="43"/>
  <c r="R19" i="43"/>
  <c r="L19" i="43"/>
  <c r="H19" i="43"/>
  <c r="R16" i="43"/>
  <c r="L16" i="43"/>
  <c r="H16" i="43"/>
  <c r="R13" i="43"/>
  <c r="L13" i="43"/>
  <c r="H13" i="43"/>
  <c r="R10" i="43"/>
  <c r="L10" i="43"/>
  <c r="H10" i="43"/>
  <c r="R74" i="42" l="1"/>
  <c r="AC72" i="42"/>
  <c r="AB72" i="42"/>
  <c r="AA72" i="42"/>
  <c r="Z72" i="42"/>
  <c r="Y72" i="42"/>
  <c r="X72" i="42"/>
  <c r="W72" i="42"/>
  <c r="R72" i="42"/>
  <c r="H72" i="42"/>
  <c r="E72" i="42"/>
  <c r="D72" i="42"/>
  <c r="C72" i="42"/>
  <c r="R70" i="42"/>
  <c r="L70" i="42"/>
  <c r="H70" i="42"/>
  <c r="R67" i="42"/>
  <c r="L67" i="42"/>
  <c r="H67" i="42"/>
  <c r="R64" i="42"/>
  <c r="L64" i="42"/>
  <c r="H64" i="42"/>
  <c r="R61" i="42"/>
  <c r="L61" i="42"/>
  <c r="H61" i="42"/>
  <c r="R58" i="42"/>
  <c r="L58" i="42"/>
  <c r="H58" i="42"/>
  <c r="R55" i="42"/>
  <c r="L55" i="42"/>
  <c r="H55" i="42"/>
  <c r="R52" i="42"/>
  <c r="L52" i="42"/>
  <c r="H52" i="42"/>
  <c r="R49" i="42"/>
  <c r="L49" i="42"/>
  <c r="H49" i="42"/>
  <c r="R46" i="42"/>
  <c r="L46" i="42"/>
  <c r="H46" i="42"/>
  <c r="R43" i="42"/>
  <c r="L43" i="42"/>
  <c r="H43" i="42"/>
  <c r="R40" i="42"/>
  <c r="L40" i="42"/>
  <c r="H40" i="42"/>
  <c r="R37" i="42"/>
  <c r="L37" i="42"/>
  <c r="H37" i="42"/>
  <c r="R34" i="42"/>
  <c r="L34" i="42"/>
  <c r="H34" i="42"/>
  <c r="R31" i="42"/>
  <c r="L31" i="42"/>
  <c r="H31" i="42"/>
  <c r="R28" i="42"/>
  <c r="L28" i="42"/>
  <c r="H28" i="42"/>
  <c r="R25" i="42"/>
  <c r="L25" i="42"/>
  <c r="H25" i="42"/>
  <c r="R22" i="42"/>
  <c r="L22" i="42"/>
  <c r="H22" i="42"/>
  <c r="R19" i="42"/>
  <c r="L19" i="42"/>
  <c r="H19" i="42"/>
  <c r="R16" i="42"/>
  <c r="L16" i="42"/>
  <c r="H16" i="42"/>
  <c r="R13" i="42"/>
  <c r="L13" i="42"/>
  <c r="H13" i="42"/>
  <c r="R10" i="42"/>
  <c r="L10" i="42"/>
  <c r="H10" i="42"/>
  <c r="R65" i="41"/>
  <c r="AC63" i="41"/>
  <c r="AB63" i="41"/>
  <c r="AA63" i="41"/>
  <c r="Z63" i="41"/>
  <c r="Y63" i="41"/>
  <c r="X63" i="41"/>
  <c r="W63" i="41"/>
  <c r="R63" i="41"/>
  <c r="H63" i="41"/>
  <c r="E63" i="41"/>
  <c r="D63" i="41"/>
  <c r="C63" i="41"/>
  <c r="R61" i="41"/>
  <c r="L61" i="41"/>
  <c r="H61" i="41"/>
  <c r="R58" i="41"/>
  <c r="L58" i="41"/>
  <c r="H58" i="41"/>
  <c r="R55" i="41"/>
  <c r="L55" i="41"/>
  <c r="H55" i="41"/>
  <c r="R52" i="41"/>
  <c r="L52" i="41"/>
  <c r="H52" i="41"/>
  <c r="R49" i="41"/>
  <c r="L49" i="41"/>
  <c r="H49" i="41"/>
  <c r="R46" i="41"/>
  <c r="L46" i="41"/>
  <c r="H46" i="41"/>
  <c r="R43" i="41"/>
  <c r="L43" i="41"/>
  <c r="H43" i="41"/>
  <c r="R40" i="41"/>
  <c r="L40" i="41"/>
  <c r="H40" i="41"/>
  <c r="R37" i="41"/>
  <c r="L37" i="41"/>
  <c r="H37" i="41"/>
  <c r="R34" i="41"/>
  <c r="L34" i="41"/>
  <c r="H34" i="41"/>
  <c r="R31" i="41"/>
  <c r="L31" i="41"/>
  <c r="H31" i="41"/>
  <c r="R28" i="41"/>
  <c r="L28" i="41"/>
  <c r="H28" i="41"/>
  <c r="R25" i="41"/>
  <c r="L25" i="41"/>
  <c r="H25" i="41"/>
  <c r="R22" i="41"/>
  <c r="L22" i="41"/>
  <c r="H22" i="41"/>
  <c r="R19" i="41"/>
  <c r="L19" i="41"/>
  <c r="H19" i="41"/>
  <c r="R16" i="41"/>
  <c r="L16" i="41"/>
  <c r="H16" i="41"/>
  <c r="R13" i="41"/>
  <c r="L13" i="41"/>
  <c r="H13" i="41"/>
  <c r="R10" i="41"/>
  <c r="L10" i="41"/>
  <c r="H10" i="41"/>
  <c r="R68" i="40" l="1"/>
  <c r="AC66" i="40"/>
  <c r="AB66" i="40"/>
  <c r="AA66" i="40"/>
  <c r="Z66" i="40"/>
  <c r="Y66" i="40"/>
  <c r="X66" i="40"/>
  <c r="W66" i="40"/>
  <c r="R66" i="40"/>
  <c r="H66" i="40"/>
  <c r="E66" i="40"/>
  <c r="D66" i="40"/>
  <c r="C66" i="40"/>
  <c r="R64" i="40"/>
  <c r="L64" i="40"/>
  <c r="H64" i="40"/>
  <c r="R61" i="40"/>
  <c r="L61" i="40"/>
  <c r="H61" i="40"/>
  <c r="R58" i="40"/>
  <c r="L58" i="40"/>
  <c r="H58" i="40"/>
  <c r="R55" i="40"/>
  <c r="L55" i="40"/>
  <c r="H55" i="40"/>
  <c r="R52" i="40"/>
  <c r="L52" i="40"/>
  <c r="H52" i="40"/>
  <c r="R49" i="40"/>
  <c r="L49" i="40"/>
  <c r="H49" i="40"/>
  <c r="R46" i="40"/>
  <c r="L46" i="40"/>
  <c r="H46" i="40"/>
  <c r="R43" i="40"/>
  <c r="L43" i="40"/>
  <c r="H43" i="40"/>
  <c r="R40" i="40"/>
  <c r="L40" i="40"/>
  <c r="H40" i="40"/>
  <c r="R37" i="40"/>
  <c r="L37" i="40"/>
  <c r="H37" i="40"/>
  <c r="R34" i="40"/>
  <c r="L34" i="40"/>
  <c r="H34" i="40"/>
  <c r="R31" i="40"/>
  <c r="L31" i="40"/>
  <c r="H31" i="40"/>
  <c r="R28" i="40"/>
  <c r="L28" i="40"/>
  <c r="H28" i="40"/>
  <c r="R25" i="40"/>
  <c r="L25" i="40"/>
  <c r="H25" i="40"/>
  <c r="R22" i="40"/>
  <c r="L22" i="40"/>
  <c r="H22" i="40"/>
  <c r="R19" i="40"/>
  <c r="L19" i="40"/>
  <c r="H19" i="40"/>
  <c r="R16" i="40"/>
  <c r="L16" i="40"/>
  <c r="H16" i="40"/>
  <c r="R13" i="40"/>
  <c r="L13" i="40"/>
  <c r="H13" i="40"/>
  <c r="R10" i="40"/>
  <c r="L10" i="40"/>
  <c r="H10" i="40"/>
</calcChain>
</file>

<file path=xl/sharedStrings.xml><?xml version="1.0" encoding="utf-8"?>
<sst xmlns="http://schemas.openxmlformats.org/spreadsheetml/2006/main" count="953" uniqueCount="106">
  <si>
    <t>新  発</t>
  </si>
  <si>
    <t>10  年</t>
  </si>
  <si>
    <t>為   替</t>
  </si>
  <si>
    <t>平均</t>
  </si>
  <si>
    <t>計</t>
  </si>
  <si>
    <t>円相場</t>
  </si>
  <si>
    <t>最高</t>
    <rPh sb="1" eb="2">
      <t>コウ</t>
    </rPh>
    <phoneticPr fontId="5"/>
  </si>
  <si>
    <t>基準貸付金利</t>
    <rPh sb="0" eb="2">
      <t>キジュン</t>
    </rPh>
    <rPh sb="2" eb="3">
      <t>カ</t>
    </rPh>
    <rPh sb="3" eb="4">
      <t>ツ</t>
    </rPh>
    <rPh sb="4" eb="6">
      <t>キンリ</t>
    </rPh>
    <phoneticPr fontId="5"/>
  </si>
  <si>
    <t>残高</t>
    <rPh sb="0" eb="1">
      <t>ザン</t>
    </rPh>
    <rPh sb="1" eb="2">
      <t>タカ</t>
    </rPh>
    <phoneticPr fontId="5"/>
  </si>
  <si>
    <t>加重</t>
    <phoneticPr fontId="5"/>
  </si>
  <si>
    <t>国債買入</t>
    <rPh sb="0" eb="2">
      <t>コクサイ</t>
    </rPh>
    <rPh sb="2" eb="4">
      <t>カイイレ</t>
    </rPh>
    <phoneticPr fontId="5"/>
  </si>
  <si>
    <t>国庫短期証券買入</t>
    <rPh sb="0" eb="2">
      <t>コッコ</t>
    </rPh>
    <rPh sb="2" eb="4">
      <t>タンキ</t>
    </rPh>
    <rPh sb="4" eb="6">
      <t>ショウケン</t>
    </rPh>
    <rPh sb="6" eb="8">
      <t>カイイレ</t>
    </rPh>
    <phoneticPr fontId="5"/>
  </si>
  <si>
    <t>月中実績</t>
  </si>
  <si>
    <t>月中実績</t>
    <phoneticPr fontId="5"/>
  </si>
  <si>
    <t>月末残高</t>
    <phoneticPr fontId="5"/>
  </si>
  <si>
    <t>月末残高</t>
    <rPh sb="0" eb="2">
      <t>ゲツマツ</t>
    </rPh>
    <rPh sb="2" eb="4">
      <t>ザンダカ</t>
    </rPh>
    <phoneticPr fontId="5"/>
  </si>
  <si>
    <t>―資金需給動向とＯＮレートの推移・主要諸指標　　上田八木短資株式会社―</t>
    <rPh sb="14" eb="16">
      <t>スイイ</t>
    </rPh>
    <rPh sb="17" eb="19">
      <t>シュヨウ</t>
    </rPh>
    <rPh sb="19" eb="20">
      <t>ショ</t>
    </rPh>
    <rPh sb="20" eb="22">
      <t>シヒョウ</t>
    </rPh>
    <rPh sb="24" eb="26">
      <t>ウエダ</t>
    </rPh>
    <rPh sb="26" eb="28">
      <t>ヤギ</t>
    </rPh>
    <rPh sb="28" eb="30">
      <t>タンシ</t>
    </rPh>
    <rPh sb="30" eb="32">
      <t>カブシキ</t>
    </rPh>
    <rPh sb="32" eb="34">
      <t>カイシャ</t>
    </rPh>
    <phoneticPr fontId="5"/>
  </si>
  <si>
    <t>日銀当座預金</t>
    <rPh sb="0" eb="2">
      <t>ニチギン</t>
    </rPh>
    <rPh sb="2" eb="4">
      <t>トウザ</t>
    </rPh>
    <rPh sb="4" eb="6">
      <t>ヨキン</t>
    </rPh>
    <phoneticPr fontId="5"/>
  </si>
  <si>
    <t>日銀準備預金</t>
    <rPh sb="0" eb="2">
      <t>ニチギン</t>
    </rPh>
    <rPh sb="2" eb="4">
      <t>ジュンビ</t>
    </rPh>
    <rPh sb="4" eb="6">
      <t>ヨキン</t>
    </rPh>
    <phoneticPr fontId="5"/>
  </si>
  <si>
    <t>うち</t>
    <phoneticPr fontId="5"/>
  </si>
  <si>
    <t>増減</t>
    <phoneticPr fontId="5"/>
  </si>
  <si>
    <t>銀行券要因</t>
    <rPh sb="3" eb="5">
      <t>ヨウイン</t>
    </rPh>
    <phoneticPr fontId="5"/>
  </si>
  <si>
    <t>財政等要因</t>
    <rPh sb="3" eb="5">
      <t>ヨウイン</t>
    </rPh>
    <phoneticPr fontId="5"/>
  </si>
  <si>
    <t>資金過不足</t>
    <rPh sb="0" eb="2">
      <t>シキン</t>
    </rPh>
    <rPh sb="2" eb="5">
      <t>カフソク</t>
    </rPh>
    <phoneticPr fontId="5"/>
  </si>
  <si>
    <t>貸付</t>
    <rPh sb="0" eb="2">
      <t>カシツケ</t>
    </rPh>
    <phoneticPr fontId="5"/>
  </si>
  <si>
    <t>補完</t>
    <rPh sb="0" eb="2">
      <t>ホカン</t>
    </rPh>
    <phoneticPr fontId="5"/>
  </si>
  <si>
    <t>国債・国庫短期証券・CP・社債・ETF・J-REIT</t>
    <rPh sb="0" eb="2">
      <t>コクサイ</t>
    </rPh>
    <rPh sb="3" eb="5">
      <t>コッコ</t>
    </rPh>
    <rPh sb="5" eb="7">
      <t>タンキ</t>
    </rPh>
    <rPh sb="7" eb="9">
      <t>ショウケン</t>
    </rPh>
    <rPh sb="13" eb="15">
      <t>シャサイ</t>
    </rPh>
    <phoneticPr fontId="5"/>
  </si>
  <si>
    <t>国債現先、国債補完供給、貸出支援基金、等</t>
    <rPh sb="0" eb="2">
      <t>コクサイ</t>
    </rPh>
    <rPh sb="2" eb="3">
      <t>ゲン</t>
    </rPh>
    <rPh sb="3" eb="4">
      <t>サキ</t>
    </rPh>
    <rPh sb="5" eb="7">
      <t>コクサイ</t>
    </rPh>
    <rPh sb="7" eb="9">
      <t>ホカン</t>
    </rPh>
    <rPh sb="9" eb="11">
      <t>キョウキュウ</t>
    </rPh>
    <rPh sb="12" eb="14">
      <t>カシダシ</t>
    </rPh>
    <rPh sb="14" eb="16">
      <t>シエン</t>
    </rPh>
    <rPh sb="16" eb="18">
      <t>キキン</t>
    </rPh>
    <rPh sb="19" eb="20">
      <t>トウ</t>
    </rPh>
    <phoneticPr fontId="5"/>
  </si>
  <si>
    <t>3か月物</t>
    <rPh sb="2" eb="3">
      <t>ゲツ</t>
    </rPh>
    <rPh sb="3" eb="4">
      <t>モノ</t>
    </rPh>
    <phoneticPr fontId="5"/>
  </si>
  <si>
    <t>TIBOR</t>
    <phoneticPr fontId="5"/>
  </si>
  <si>
    <t>積み終了先</t>
    <rPh sb="0" eb="1">
      <t>ツ</t>
    </rPh>
    <rPh sb="2" eb="4">
      <t>シュウリョウ</t>
    </rPh>
    <rPh sb="4" eb="5">
      <t>サキ</t>
    </rPh>
    <phoneticPr fontId="5"/>
  </si>
  <si>
    <t>短期プライム</t>
    <phoneticPr fontId="5"/>
  </si>
  <si>
    <t>長期プライム</t>
    <phoneticPr fontId="5"/>
  </si>
  <si>
    <t>Ｕ Ｅ Ｄ Ａ   Ｙ Ａ Ｇ Ｉ     Ｍ Ｏ Ｎ Ｔ Ｈ Ｌ Ｙ     Ｄ Ａ Ｔ Ａ</t>
    <phoneticPr fontId="5"/>
  </si>
  <si>
    <t>計</t>
    <phoneticPr fontId="5"/>
  </si>
  <si>
    <t>月中平均</t>
    <rPh sb="2" eb="4">
      <t>ヘイキン</t>
    </rPh>
    <phoneticPr fontId="5"/>
  </si>
  <si>
    <t>（営業日ベース）</t>
    <rPh sb="1" eb="4">
      <t>エイギョウビ</t>
    </rPh>
    <phoneticPr fontId="5"/>
  </si>
  <si>
    <t>（暦日ベース）</t>
    <rPh sb="1" eb="3">
      <t>レキジツ</t>
    </rPh>
    <phoneticPr fontId="5"/>
  </si>
  <si>
    <t>無担保コールＯＮ　　注1）</t>
    <rPh sb="0" eb="3">
      <t>ムタンポ</t>
    </rPh>
    <rPh sb="10" eb="11">
      <t>チュウ</t>
    </rPh>
    <phoneticPr fontId="5"/>
  </si>
  <si>
    <t>資　金　過　不　足　　注2）</t>
    <rPh sb="11" eb="12">
      <t>チュウ</t>
    </rPh>
    <phoneticPr fontId="5"/>
  </si>
  <si>
    <t>オ　ペ　エ　ン　ド　　注2）</t>
    <rPh sb="11" eb="12">
      <t>チュウ</t>
    </rPh>
    <phoneticPr fontId="5"/>
  </si>
  <si>
    <t>オ　ペ　ス　タ　ー　ト　　注2）</t>
    <rPh sb="13" eb="14">
      <t>チュウ</t>
    </rPh>
    <phoneticPr fontId="5"/>
  </si>
  <si>
    <t>日銀当座預金・準備預金　　注2）</t>
    <rPh sb="0" eb="2">
      <t>ニチギン</t>
    </rPh>
    <rPh sb="2" eb="4">
      <t>トウザ</t>
    </rPh>
    <rPh sb="4" eb="6">
      <t>ヨキン</t>
    </rPh>
    <rPh sb="13" eb="14">
      <t>チュウ</t>
    </rPh>
    <phoneticPr fontId="5"/>
  </si>
  <si>
    <t>3か月物　注5）</t>
    <rPh sb="2" eb="3">
      <t>ゲツ</t>
    </rPh>
    <rPh sb="3" eb="4">
      <t>モノ</t>
    </rPh>
    <rPh sb="5" eb="6">
      <t>チュウ</t>
    </rPh>
    <phoneticPr fontId="5"/>
  </si>
  <si>
    <t>新発TDB</t>
    <rPh sb="0" eb="2">
      <t>シンパツ</t>
    </rPh>
    <phoneticPr fontId="5"/>
  </si>
  <si>
    <t>注1）速報ベース、日本銀行金融市場局</t>
    <rPh sb="0" eb="1">
      <t>チュウ</t>
    </rPh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</si>
  <si>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注2）速報ベース、日本銀行金融市場局</t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</si>
  <si>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東京レポレート</t>
    <rPh sb="0" eb="2">
      <t>トウキョウ</t>
    </rPh>
    <phoneticPr fontId="5"/>
  </si>
  <si>
    <t>TN</t>
    <phoneticPr fontId="5"/>
  </si>
  <si>
    <t>最低</t>
    <rPh sb="0" eb="2">
      <t>サイテイ</t>
    </rPh>
    <phoneticPr fontId="5"/>
  </si>
  <si>
    <t>注3）</t>
  </si>
  <si>
    <t>注3）日本証券業協会</t>
    <rPh sb="3" eb="5">
      <t>ニホン</t>
    </rPh>
    <rPh sb="5" eb="8">
      <t>ショウケンギョウ</t>
    </rPh>
    <rPh sb="8" eb="10">
      <t>キョウカイ</t>
    </rPh>
    <phoneticPr fontId="5"/>
  </si>
  <si>
    <t>注6）中心限月の清算値（金利換算値）、東京金融取引所</t>
    <rPh sb="8" eb="10">
      <t>セイサン</t>
    </rPh>
    <rPh sb="10" eb="11">
      <t>チ</t>
    </rPh>
    <rPh sb="19" eb="21">
      <t>トウキョウ</t>
    </rPh>
    <rPh sb="21" eb="23">
      <t>キンユウ</t>
    </rPh>
    <rPh sb="23" eb="25">
      <t>トリヒキ</t>
    </rPh>
    <rPh sb="25" eb="26">
      <t>ジョ</t>
    </rPh>
    <phoneticPr fontId="5"/>
  </si>
  <si>
    <t>注4）</t>
    <rPh sb="0" eb="1">
      <t>チュウ</t>
    </rPh>
    <phoneticPr fontId="5"/>
  </si>
  <si>
    <t>共通担保資金供給</t>
    <rPh sb="0" eb="2">
      <t>キョウツウ</t>
    </rPh>
    <rPh sb="2" eb="4">
      <t>タンポ</t>
    </rPh>
    <rPh sb="4" eb="6">
      <t>シキン</t>
    </rPh>
    <rPh sb="6" eb="8">
      <t>キョウキュウ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</si>
  <si>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</si>
  <si>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</si>
  <si>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</si>
  <si>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火</t>
    <rPh sb="0" eb="1">
      <t>カ</t>
    </rPh>
    <phoneticPr fontId="5"/>
  </si>
  <si>
    <t>月</t>
    <rPh sb="0" eb="1">
      <t>ゲツ</t>
    </rPh>
    <phoneticPr fontId="5"/>
  </si>
  <si>
    <t>国債補完供給</t>
  </si>
  <si>
    <t>国債買入</t>
  </si>
  <si>
    <t>共通担保(全店)</t>
  </si>
  <si>
    <t>CP等買入</t>
  </si>
  <si>
    <t>社債等買入</t>
  </si>
  <si>
    <t>TONA</t>
    <phoneticPr fontId="5"/>
  </si>
  <si>
    <t>金利先物</t>
    <phoneticPr fontId="5"/>
  </si>
  <si>
    <t>国  債　注8）</t>
    <rPh sb="5" eb="6">
      <t>チュウ</t>
    </rPh>
    <phoneticPr fontId="5"/>
  </si>
  <si>
    <t>注9）</t>
    <rPh sb="0" eb="1">
      <t>チュウ</t>
    </rPh>
    <phoneticPr fontId="5"/>
  </si>
  <si>
    <t>注9）上段は高値、下段は安値、日本銀行金融市場局</t>
    <rPh sb="3" eb="5">
      <t>ジョウダン</t>
    </rPh>
    <rPh sb="4" eb="6">
      <t>タカネ</t>
    </rPh>
    <rPh sb="7" eb="9">
      <t>ゲダン</t>
    </rPh>
    <rPh sb="10" eb="12">
      <t>ヤスネ</t>
    </rPh>
    <rPh sb="13" eb="15">
      <t>ニホン</t>
    </rPh>
    <rPh sb="15" eb="17">
      <t>ギンコウ</t>
    </rPh>
    <rPh sb="17" eb="19">
      <t>キンユウ</t>
    </rPh>
    <rPh sb="19" eb="21">
      <t>シジョウ</t>
    </rPh>
    <rPh sb="21" eb="22">
      <t>キョク</t>
    </rPh>
    <phoneticPr fontId="5"/>
  </si>
  <si>
    <t>注8）複利ベース、日本証券業協会</t>
    <rPh sb="3" eb="5">
      <t>フクリ</t>
    </rPh>
    <rPh sb="7" eb="9">
      <t>ニホン</t>
    </rPh>
    <rPh sb="9" eb="12">
      <t>ショウケンギョウ</t>
    </rPh>
    <rPh sb="12" eb="14">
      <t>キョウカイ</t>
    </rPh>
    <phoneticPr fontId="5"/>
  </si>
  <si>
    <t>注7）中心限月の清算値（金利換算値）、大阪取引所</t>
    <rPh sb="8" eb="10">
      <t>セイサン</t>
    </rPh>
    <rPh sb="10" eb="11">
      <t>チ</t>
    </rPh>
    <rPh sb="19" eb="24">
      <t>オオサカトリヒキジョ</t>
    </rPh>
    <phoneticPr fontId="5"/>
  </si>
  <si>
    <t>TFX　注6）</t>
    <rPh sb="4" eb="5">
      <t>チュウ</t>
    </rPh>
    <phoneticPr fontId="5"/>
  </si>
  <si>
    <t>OSE　注7）</t>
    <rPh sb="4" eb="5">
      <t>チュウ</t>
    </rPh>
    <phoneticPr fontId="5"/>
  </si>
  <si>
    <t>金利先物3か月物</t>
    <rPh sb="6" eb="8">
      <t>ゲツモノ</t>
    </rPh>
    <phoneticPr fontId="5"/>
  </si>
  <si>
    <t>日本円</t>
    <rPh sb="0" eb="2">
      <t>ニホン</t>
    </rPh>
    <rPh sb="2" eb="3">
      <t>エン</t>
    </rPh>
    <phoneticPr fontId="5"/>
  </si>
  <si>
    <t>気候変動対応</t>
  </si>
  <si>
    <t>注5）東京銀行間取引金利（365日ベース）、全銀協TIBOR運営機関</t>
    <phoneticPr fontId="5"/>
  </si>
  <si>
    <t>％（2025.3.17～）</t>
    <phoneticPr fontId="5"/>
  </si>
  <si>
    <t>％（2024.   8. 1～）</t>
  </si>
  <si>
    <t>％（2025.   1.27～）</t>
  </si>
  <si>
    <t>％（2025.  12.22～）</t>
    <phoneticPr fontId="5"/>
  </si>
  <si>
    <t>＜2026年1月＞</t>
    <rPh sb="5" eb="6">
      <t>ネン</t>
    </rPh>
    <phoneticPr fontId="5"/>
  </si>
  <si>
    <t>％（2026.1.9～）</t>
    <phoneticPr fontId="5"/>
  </si>
  <si>
    <t>注4）TDB1352、1353、1355、1356、1358回債、日本証券業協会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</si>
  <si>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＜2026年2月＞</t>
    <rPh sb="5" eb="6">
      <t>ネン</t>
    </rPh>
    <phoneticPr fontId="5"/>
  </si>
  <si>
    <t>％（2026.2.9～）</t>
    <phoneticPr fontId="5"/>
  </si>
  <si>
    <t>％（2026.2.10～）</t>
    <phoneticPr fontId="5"/>
  </si>
  <si>
    <t>注4）TDB1359、1360、1362、1364回債、日本証券業協会</t>
    <rPh sb="25" eb="27">
      <t>カイサイ</t>
    </rPh>
    <rPh sb="28" eb="33">
      <t>ニホンショウケンギョウ</t>
    </rPh>
    <rPh sb="33" eb="35">
      <t>キョウカイ</t>
    </rPh>
    <phoneticPr fontId="5"/>
  </si>
  <si>
    <t>＜2026年3月＞</t>
    <rPh sb="5" eb="6">
      <t>ネン</t>
    </rPh>
    <phoneticPr fontId="5"/>
  </si>
  <si>
    <t>成長基盤強化支援</t>
  </si>
  <si>
    <t>貸出増加支援</t>
  </si>
  <si>
    <t>％（2026.3.10～）</t>
    <phoneticPr fontId="5"/>
  </si>
  <si>
    <t>注4）TDB1365、1366、1368、1370、1371回債、日本証券業協会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</si>
  <si>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＜2026年4月＞</t>
    <rPh sb="5" eb="6">
      <t>ネン</t>
    </rPh>
    <phoneticPr fontId="5"/>
  </si>
  <si>
    <t>％（2026.4.10～）</t>
    <phoneticPr fontId="5"/>
  </si>
  <si>
    <t>注4）TDB1371、1372、1374、1376、1377回債、日本証券業協会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</si>
  <si>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＜2026年5月＞</t>
    <rPh sb="5" eb="6">
      <t>ネン</t>
    </rPh>
    <phoneticPr fontId="5"/>
  </si>
  <si>
    <t>国債補完供給</t>
    <phoneticPr fontId="5"/>
  </si>
  <si>
    <t>％（2026.5.8～）</t>
    <phoneticPr fontId="5"/>
  </si>
  <si>
    <t>注4）TDB1377、1378、1380、1381、1383回債、日本証券業協会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</si>
  <si>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＜2026年6月＞</t>
    <rPh sb="5" eb="6">
      <t>ネン</t>
    </rPh>
    <phoneticPr fontId="5"/>
  </si>
  <si>
    <t>％（2025.  12.22～）</t>
  </si>
  <si>
    <t>％（2026.6.10～）</t>
    <phoneticPr fontId="5"/>
  </si>
  <si>
    <t>％（2026.   6.17～）</t>
    <phoneticPr fontId="5"/>
  </si>
  <si>
    <t>注4）TDB1384、1385、1387、1389、1390回債、日本証券業協会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</si>
</sst>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_);_(* \(#,##0\);_(* &quot;-&quot;_);_(@_)"/>
    <numFmt numFmtId="177" formatCode="#,##0;&quot;△ &quot;#,##0"/>
    <numFmt numFmtId="178" formatCode="0.00_ "/>
    <numFmt numFmtId="179" formatCode="0.000_ "/>
    <numFmt numFmtId="180" formatCode="&quot;＋ &quot;#,##0;&quot;△ &quot;#,##0"/>
    <numFmt numFmtId="181" formatCode="0.00\ \ \ "/>
    <numFmt numFmtId="182" formatCode="0.000\ \ \ "/>
    <numFmt numFmtId="183" formatCode="0.00&quot;％&quot;"/>
    <numFmt numFmtId="184" formatCode="0.000;&quot;△ &quot;0.000"/>
    <numFmt numFmtId="185" formatCode="&quot;＋ &quot;#,##0;&quot;△ &quot;#,##0\ \ "/>
    <numFmt numFmtId="186" formatCode="0.000&quot;％&quot;"/>
    <numFmt numFmtId="187" formatCode="0.000;&quot;▲ &quot;0.000"/>
    <numFmt numFmtId="188" formatCode="0.0000;&quot;▲ &quot;0.0000"/>
    <numFmt numFmtId="189" formatCode="&quot;＋ &quot;#,##0;&quot;▲ &quot;#,##0"/>
    <numFmt numFmtId="190" formatCode="&quot;＋ &quot;#,##0;&quot;▲ &quot;#,##0\ \ "/>
    <numFmt numFmtId="191" formatCode="0.00000;&quot;▲ &quot;0.00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 tint="4.9989318521683403E-2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0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18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2" borderId="0" xfId="0" quotePrefix="1" applyFont="1" applyFill="1"/>
    <xf numFmtId="187" fontId="0" fillId="2" borderId="0" xfId="0" applyNumberFormat="1" applyFill="1" applyAlignment="1">
      <alignment horizontal="center"/>
    </xf>
    <xf numFmtId="187" fontId="0" fillId="2" borderId="0" xfId="0" applyNumberFormat="1" applyFill="1"/>
    <xf numFmtId="187" fontId="1" fillId="2" borderId="0" xfId="0" applyNumberFormat="1" applyFon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187" fontId="1" fillId="2" borderId="0" xfId="0" applyNumberFormat="1" applyFont="1" applyFill="1" applyAlignment="1">
      <alignment horizontal="center"/>
    </xf>
    <xf numFmtId="187" fontId="0" fillId="2" borderId="0" xfId="0" applyNumberForma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187" fontId="7" fillId="2" borderId="0" xfId="0" applyNumberFormat="1" applyFont="1" applyFill="1" applyAlignment="1">
      <alignment horizontal="center"/>
    </xf>
    <xf numFmtId="187" fontId="7" fillId="2" borderId="0" xfId="0" applyNumberFormat="1" applyFont="1" applyFill="1"/>
    <xf numFmtId="187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Continuous"/>
    </xf>
    <xf numFmtId="0" fontId="8" fillId="2" borderId="2" xfId="0" applyFont="1" applyFill="1" applyBorder="1" applyAlignment="1">
      <alignment horizontal="centerContinuous"/>
    </xf>
    <xf numFmtId="0" fontId="8" fillId="2" borderId="40" xfId="0" applyFont="1" applyFill="1" applyBorder="1" applyAlignment="1">
      <alignment horizontal="centerContinuous"/>
    </xf>
    <xf numFmtId="187" fontId="8" fillId="2" borderId="40" xfId="0" applyNumberFormat="1" applyFont="1" applyFill="1" applyBorder="1" applyAlignment="1">
      <alignment horizontal="center"/>
    </xf>
    <xf numFmtId="191" fontId="8" fillId="2" borderId="40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Continuous"/>
    </xf>
    <xf numFmtId="0" fontId="8" fillId="2" borderId="2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"/>
    </xf>
    <xf numFmtId="0" fontId="8" fillId="2" borderId="28" xfId="0" applyFont="1" applyFill="1" applyBorder="1"/>
    <xf numFmtId="0" fontId="8" fillId="2" borderId="0" xfId="0" applyFont="1" applyFill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0" fontId="8" fillId="2" borderId="41" xfId="0" applyFont="1" applyFill="1" applyBorder="1" applyAlignment="1">
      <alignment horizontal="center"/>
    </xf>
    <xf numFmtId="187" fontId="8" fillId="2" borderId="41" xfId="0" applyNumberFormat="1" applyFont="1" applyFill="1" applyBorder="1" applyAlignment="1">
      <alignment horizontal="center"/>
    </xf>
    <xf numFmtId="191" fontId="8" fillId="2" borderId="4" xfId="0" applyNumberFormat="1" applyFont="1" applyFill="1" applyBorder="1" applyAlignment="1">
      <alignment horizontal="center"/>
    </xf>
    <xf numFmtId="187" fontId="8" fillId="2" borderId="3" xfId="0" applyNumberFormat="1" applyFont="1" applyFill="1" applyBorder="1" applyAlignment="1">
      <alignment horizontal="centerContinuous"/>
    </xf>
    <xf numFmtId="0" fontId="8" fillId="2" borderId="21" xfId="0" quotePrefix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Continuous"/>
    </xf>
    <xf numFmtId="0" fontId="8" fillId="2" borderId="9" xfId="0" applyFont="1" applyFill="1" applyBorder="1" applyAlignment="1">
      <alignment horizontal="centerContinuous"/>
    </xf>
    <xf numFmtId="0" fontId="8" fillId="2" borderId="38" xfId="0" applyFont="1" applyFill="1" applyBorder="1" applyAlignment="1">
      <alignment horizontal="center"/>
    </xf>
    <xf numFmtId="187" fontId="8" fillId="2" borderId="38" xfId="0" applyNumberFormat="1" applyFont="1" applyFill="1" applyBorder="1" applyAlignment="1">
      <alignment horizontal="center"/>
    </xf>
    <xf numFmtId="191" fontId="8" fillId="2" borderId="38" xfId="0" applyNumberFormat="1" applyFont="1" applyFill="1" applyBorder="1" applyAlignment="1">
      <alignment horizontal="center"/>
    </xf>
    <xf numFmtId="187" fontId="8" fillId="2" borderId="22" xfId="0" applyNumberFormat="1" applyFont="1" applyFill="1" applyBorder="1" applyAlignment="1">
      <alignment horizontal="center"/>
    </xf>
    <xf numFmtId="188" fontId="8" fillId="2" borderId="7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Continuous"/>
    </xf>
    <xf numFmtId="0" fontId="8" fillId="2" borderId="23" xfId="0" applyFont="1" applyFill="1" applyBorder="1" applyAlignment="1">
      <alignment horizontal="center"/>
    </xf>
    <xf numFmtId="179" fontId="2" fillId="2" borderId="34" xfId="0" applyNumberFormat="1" applyFont="1" applyFill="1" applyBorder="1" applyAlignment="1">
      <alignment horizontal="center"/>
    </xf>
    <xf numFmtId="179" fontId="8" fillId="2" borderId="0" xfId="0" applyNumberFormat="1" applyFont="1" applyFill="1" applyAlignment="1">
      <alignment horizontal="center"/>
    </xf>
    <xf numFmtId="187" fontId="8" fillId="2" borderId="36" xfId="0" applyNumberFormat="1" applyFont="1" applyFill="1" applyBorder="1" applyAlignment="1">
      <alignment horizontal="center"/>
    </xf>
    <xf numFmtId="180" fontId="13" fillId="2" borderId="4" xfId="0" applyNumberFormat="1" applyFont="1" applyFill="1" applyBorder="1"/>
    <xf numFmtId="0" fontId="13" fillId="2" borderId="3" xfId="0" applyFont="1" applyFill="1" applyBorder="1"/>
    <xf numFmtId="180" fontId="12" fillId="2" borderId="21" xfId="0" applyNumberFormat="1" applyFont="1" applyFill="1" applyBorder="1" applyAlignment="1">
      <alignment horizontal="center"/>
    </xf>
    <xf numFmtId="180" fontId="12" fillId="2" borderId="28" xfId="0" applyNumberFormat="1" applyFont="1" applyFill="1" applyBorder="1" applyAlignment="1">
      <alignment horizontal="center"/>
    </xf>
    <xf numFmtId="189" fontId="13" fillId="2" borderId="4" xfId="0" applyNumberFormat="1" applyFont="1" applyFill="1" applyBorder="1"/>
    <xf numFmtId="180" fontId="13" fillId="2" borderId="36" xfId="0" applyNumberFormat="1" applyFont="1" applyFill="1" applyBorder="1"/>
    <xf numFmtId="177" fontId="13" fillId="2" borderId="4" xfId="0" applyNumberFormat="1" applyFont="1" applyFill="1" applyBorder="1" applyAlignment="1">
      <alignment horizontal="center"/>
    </xf>
    <xf numFmtId="38" fontId="13" fillId="2" borderId="4" xfId="2" applyFont="1" applyFill="1" applyBorder="1" applyAlignment="1">
      <alignment horizontal="center"/>
    </xf>
    <xf numFmtId="176" fontId="2" fillId="2" borderId="4" xfId="0" applyNumberFormat="1" applyFont="1" applyFill="1" applyBorder="1"/>
    <xf numFmtId="176" fontId="2" fillId="2" borderId="0" xfId="0" applyNumberFormat="1" applyFont="1" applyFill="1" applyAlignment="1">
      <alignment horizontal="right"/>
    </xf>
    <xf numFmtId="187" fontId="2" fillId="2" borderId="41" xfId="0" applyNumberFormat="1" applyFont="1" applyFill="1" applyBorder="1" applyAlignment="1">
      <alignment horizontal="center"/>
    </xf>
    <xf numFmtId="191" fontId="2" fillId="2" borderId="41" xfId="0" applyNumberFormat="1" applyFont="1" applyFill="1" applyBorder="1" applyAlignment="1">
      <alignment horizontal="center"/>
    </xf>
    <xf numFmtId="187" fontId="2" fillId="2" borderId="21" xfId="0" applyNumberFormat="1" applyFont="1" applyFill="1" applyBorder="1" applyAlignment="1">
      <alignment horizontal="center"/>
    </xf>
    <xf numFmtId="188" fontId="2" fillId="2" borderId="3" xfId="0" applyNumberFormat="1" applyFont="1" applyFill="1" applyBorder="1" applyAlignment="1">
      <alignment horizontal="center"/>
    </xf>
    <xf numFmtId="187" fontId="2" fillId="2" borderId="3" xfId="0" applyNumberFormat="1" applyFont="1" applyFill="1" applyBorder="1" applyAlignment="1">
      <alignment horizontal="center"/>
    </xf>
    <xf numFmtId="2" fontId="12" fillId="2" borderId="21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87" fontId="2" fillId="2" borderId="33" xfId="0" applyNumberFormat="1" applyFont="1" applyFill="1" applyBorder="1" applyAlignment="1">
      <alignment horizontal="center"/>
    </xf>
    <xf numFmtId="187" fontId="11" fillId="2" borderId="47" xfId="0" applyNumberFormat="1" applyFont="1" applyFill="1" applyBorder="1" applyAlignment="1">
      <alignment horizontal="center"/>
    </xf>
    <xf numFmtId="187" fontId="11" fillId="2" borderId="24" xfId="0" applyNumberFormat="1" applyFont="1" applyFill="1" applyBorder="1" applyAlignment="1">
      <alignment horizontal="center"/>
    </xf>
    <xf numFmtId="189" fontId="13" fillId="2" borderId="9" xfId="0" applyNumberFormat="1" applyFont="1" applyFill="1" applyBorder="1"/>
    <xf numFmtId="189" fontId="13" fillId="2" borderId="7" xfId="0" applyNumberFormat="1" applyFont="1" applyFill="1" applyBorder="1"/>
    <xf numFmtId="180" fontId="12" fillId="2" borderId="22" xfId="0" applyNumberFormat="1" applyFont="1" applyFill="1" applyBorder="1" applyAlignment="1">
      <alignment horizontal="center"/>
    </xf>
    <xf numFmtId="180" fontId="12" fillId="2" borderId="11" xfId="0" applyNumberFormat="1" applyFont="1" applyFill="1" applyBorder="1" applyAlignment="1">
      <alignment horizontal="center"/>
    </xf>
    <xf numFmtId="180" fontId="8" fillId="2" borderId="22" xfId="0" applyNumberFormat="1" applyFont="1" applyFill="1" applyBorder="1" applyAlignment="1">
      <alignment horizontal="center"/>
    </xf>
    <xf numFmtId="189" fontId="13" fillId="2" borderId="24" xfId="0" applyNumberFormat="1" applyFont="1" applyFill="1" applyBorder="1"/>
    <xf numFmtId="189" fontId="13" fillId="2" borderId="10" xfId="0" applyNumberFormat="1" applyFont="1" applyFill="1" applyBorder="1"/>
    <xf numFmtId="176" fontId="2" fillId="2" borderId="9" xfId="0" applyNumberFormat="1" applyFont="1" applyFill="1" applyBorder="1"/>
    <xf numFmtId="176" fontId="2" fillId="2" borderId="9" xfId="0" applyNumberFormat="1" applyFont="1" applyFill="1" applyBorder="1" applyAlignment="1">
      <alignment horizontal="right"/>
    </xf>
    <xf numFmtId="176" fontId="2" fillId="2" borderId="8" xfId="0" applyNumberFormat="1" applyFont="1" applyFill="1" applyBorder="1" applyAlignment="1">
      <alignment horizontal="right"/>
    </xf>
    <xf numFmtId="187" fontId="2" fillId="2" borderId="38" xfId="0" applyNumberFormat="1" applyFont="1" applyFill="1" applyBorder="1" applyAlignment="1">
      <alignment horizontal="center"/>
    </xf>
    <xf numFmtId="191" fontId="2" fillId="2" borderId="38" xfId="0" applyNumberFormat="1" applyFont="1" applyFill="1" applyBorder="1" applyAlignment="1">
      <alignment horizontal="center"/>
    </xf>
    <xf numFmtId="187" fontId="2" fillId="2" borderId="22" xfId="0" applyNumberFormat="1" applyFont="1" applyFill="1" applyBorder="1" applyAlignment="1">
      <alignment horizontal="center"/>
    </xf>
    <xf numFmtId="188" fontId="2" fillId="2" borderId="7" xfId="0" applyNumberFormat="1" applyFont="1" applyFill="1" applyBorder="1" applyAlignment="1">
      <alignment horizontal="center"/>
    </xf>
    <xf numFmtId="187" fontId="2" fillId="2" borderId="7" xfId="0" applyNumberFormat="1" applyFont="1" applyFill="1" applyBorder="1" applyAlignment="1">
      <alignment horizontal="center"/>
    </xf>
    <xf numFmtId="2" fontId="12" fillId="2" borderId="22" xfId="0" applyNumberFormat="1" applyFont="1" applyFill="1" applyBorder="1" applyAlignment="1">
      <alignment horizontal="center"/>
    </xf>
    <xf numFmtId="187" fontId="2" fillId="2" borderId="40" xfId="0" applyNumberFormat="1" applyFont="1" applyFill="1" applyBorder="1" applyAlignment="1">
      <alignment horizontal="center"/>
    </xf>
    <xf numFmtId="191" fontId="2" fillId="2" borderId="40" xfId="0" applyNumberFormat="1" applyFont="1" applyFill="1" applyBorder="1" applyAlignment="1">
      <alignment horizontal="center"/>
    </xf>
    <xf numFmtId="176" fontId="2" fillId="2" borderId="4" xfId="0" applyNumberFormat="1" applyFont="1" applyFill="1" applyBorder="1" applyAlignment="1">
      <alignment horizontal="right"/>
    </xf>
    <xf numFmtId="187" fontId="2" fillId="2" borderId="34" xfId="0" applyNumberFormat="1" applyFont="1" applyFill="1" applyBorder="1" applyAlignment="1">
      <alignment horizontal="center"/>
    </xf>
    <xf numFmtId="187" fontId="11" fillId="2" borderId="0" xfId="0" applyNumberFormat="1" applyFont="1" applyFill="1" applyAlignment="1">
      <alignment horizontal="center"/>
    </xf>
    <xf numFmtId="187" fontId="11" fillId="2" borderId="36" xfId="0" applyNumberFormat="1" applyFont="1" applyFill="1" applyBorder="1" applyAlignment="1">
      <alignment horizontal="center"/>
    </xf>
    <xf numFmtId="189" fontId="13" fillId="2" borderId="3" xfId="0" applyNumberFormat="1" applyFont="1" applyFill="1" applyBorder="1"/>
    <xf numFmtId="189" fontId="13" fillId="2" borderId="36" xfId="0" applyNumberFormat="1" applyFont="1" applyFill="1" applyBorder="1"/>
    <xf numFmtId="180" fontId="8" fillId="2" borderId="4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38" fontId="13" fillId="2" borderId="6" xfId="2" applyFont="1" applyFill="1" applyBorder="1" applyAlignment="1">
      <alignment horizontal="center"/>
    </xf>
    <xf numFmtId="176" fontId="2" fillId="2" borderId="6" xfId="0" applyNumberFormat="1" applyFont="1" applyFill="1" applyBorder="1"/>
    <xf numFmtId="176" fontId="2" fillId="2" borderId="6" xfId="0" applyNumberFormat="1" applyFont="1" applyFill="1" applyBorder="1" applyAlignment="1">
      <alignment horizontal="right"/>
    </xf>
    <xf numFmtId="176" fontId="2" fillId="2" borderId="15" xfId="0" applyNumberFormat="1" applyFont="1" applyFill="1" applyBorder="1" applyAlignment="1">
      <alignment horizontal="right"/>
    </xf>
    <xf numFmtId="187" fontId="2" fillId="2" borderId="20" xfId="0" applyNumberFormat="1" applyFont="1" applyFill="1" applyBorder="1" applyAlignment="1">
      <alignment horizontal="center"/>
    </xf>
    <xf numFmtId="188" fontId="2" fillId="2" borderId="35" xfId="0" applyNumberFormat="1" applyFont="1" applyFill="1" applyBorder="1" applyAlignment="1">
      <alignment horizontal="center"/>
    </xf>
    <xf numFmtId="187" fontId="2" fillId="2" borderId="35" xfId="0" applyNumberFormat="1" applyFont="1" applyFill="1" applyBorder="1" applyAlignment="1">
      <alignment horizontal="center"/>
    </xf>
    <xf numFmtId="2" fontId="12" fillId="2" borderId="20" xfId="0" applyNumberFormat="1" applyFont="1" applyFill="1" applyBorder="1" applyAlignment="1">
      <alignment horizontal="center"/>
    </xf>
    <xf numFmtId="38" fontId="13" fillId="2" borderId="21" xfId="2" applyFont="1" applyFill="1" applyBorder="1" applyAlignment="1">
      <alignment horizontal="center"/>
    </xf>
    <xf numFmtId="176" fontId="2" fillId="2" borderId="0" xfId="0" applyNumberFormat="1" applyFont="1" applyFill="1"/>
    <xf numFmtId="176" fontId="2" fillId="2" borderId="12" xfId="0" applyNumberFormat="1" applyFont="1" applyFill="1" applyBorder="1" applyAlignment="1">
      <alignment horizontal="right"/>
    </xf>
    <xf numFmtId="176" fontId="2" fillId="2" borderId="23" xfId="0" applyNumberFormat="1" applyFont="1" applyFill="1" applyBorder="1" applyAlignment="1">
      <alignment horizontal="right"/>
    </xf>
    <xf numFmtId="180" fontId="13" fillId="2" borderId="6" xfId="0" applyNumberFormat="1" applyFont="1" applyFill="1" applyBorder="1"/>
    <xf numFmtId="178" fontId="0" fillId="2" borderId="0" xfId="0" applyNumberFormat="1" applyFill="1"/>
    <xf numFmtId="176" fontId="2" fillId="2" borderId="3" xfId="0" applyNumberFormat="1" applyFont="1" applyFill="1" applyBorder="1" applyAlignment="1">
      <alignment horizontal="right"/>
    </xf>
    <xf numFmtId="176" fontId="2" fillId="2" borderId="35" xfId="0" applyNumberFormat="1" applyFont="1" applyFill="1" applyBorder="1" applyAlignment="1">
      <alignment horizontal="right"/>
    </xf>
    <xf numFmtId="176" fontId="2" fillId="2" borderId="7" xfId="0" applyNumberFormat="1" applyFont="1" applyFill="1" applyBorder="1" applyAlignment="1">
      <alignment horizontal="right"/>
    </xf>
    <xf numFmtId="0" fontId="7" fillId="2" borderId="13" xfId="0" applyFont="1" applyFill="1" applyBorder="1"/>
    <xf numFmtId="0" fontId="7" fillId="2" borderId="14" xfId="0" applyFont="1" applyFill="1" applyBorder="1"/>
    <xf numFmtId="184" fontId="2" fillId="2" borderId="13" xfId="0" applyNumberFormat="1" applyFont="1" applyFill="1" applyBorder="1" applyAlignment="1">
      <alignment vertical="center"/>
    </xf>
    <xf numFmtId="179" fontId="8" fillId="2" borderId="49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Continuous"/>
    </xf>
    <xf numFmtId="0" fontId="10" fillId="2" borderId="17" xfId="0" applyFont="1" applyFill="1" applyBorder="1"/>
    <xf numFmtId="0" fontId="10" fillId="2" borderId="15" xfId="0" applyFont="1" applyFill="1" applyBorder="1"/>
    <xf numFmtId="0" fontId="12" fillId="2" borderId="13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180" fontId="8" fillId="2" borderId="15" xfId="0" applyNumberFormat="1" applyFont="1" applyFill="1" applyBorder="1"/>
    <xf numFmtId="0" fontId="8" fillId="2" borderId="2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Continuous"/>
    </xf>
    <xf numFmtId="0" fontId="8" fillId="2" borderId="14" xfId="0" applyFont="1" applyFill="1" applyBorder="1" applyAlignment="1">
      <alignment horizontal="centerContinuous"/>
    </xf>
    <xf numFmtId="177" fontId="8" fillId="2" borderId="29" xfId="0" applyNumberFormat="1" applyFont="1" applyFill="1" applyBorder="1" applyAlignment="1">
      <alignment horizontal="center"/>
    </xf>
    <xf numFmtId="38" fontId="8" fillId="2" borderId="15" xfId="2" applyFont="1" applyFill="1" applyBorder="1"/>
    <xf numFmtId="180" fontId="8" fillId="2" borderId="12" xfId="0" applyNumberFormat="1" applyFont="1" applyFill="1" applyBorder="1"/>
    <xf numFmtId="180" fontId="8" fillId="2" borderId="6" xfId="0" applyNumberFormat="1" applyFont="1" applyFill="1" applyBorder="1"/>
    <xf numFmtId="180" fontId="2" fillId="2" borderId="50" xfId="0" applyNumberFormat="1" applyFont="1" applyFill="1" applyBorder="1"/>
    <xf numFmtId="187" fontId="2" fillId="2" borderId="43" xfId="0" applyNumberFormat="1" applyFont="1" applyFill="1" applyBorder="1" applyAlignment="1">
      <alignment horizontal="center"/>
    </xf>
    <xf numFmtId="191" fontId="2" fillId="2" borderId="43" xfId="0" applyNumberFormat="1" applyFont="1" applyFill="1" applyBorder="1" applyAlignment="1">
      <alignment horizontal="center"/>
    </xf>
    <xf numFmtId="187" fontId="2" fillId="2" borderId="54" xfId="0" applyNumberFormat="1" applyFont="1" applyFill="1" applyBorder="1"/>
    <xf numFmtId="188" fontId="2" fillId="2" borderId="43" xfId="0" applyNumberFormat="1" applyFont="1" applyFill="1" applyBorder="1"/>
    <xf numFmtId="0" fontId="10" fillId="2" borderId="26" xfId="0" applyFont="1" applyFill="1" applyBorder="1"/>
    <xf numFmtId="0" fontId="9" fillId="2" borderId="18" xfId="0" applyFont="1" applyFill="1" applyBorder="1"/>
    <xf numFmtId="0" fontId="7" fillId="2" borderId="19" xfId="0" applyFont="1" applyFill="1" applyBorder="1"/>
    <xf numFmtId="187" fontId="2" fillId="2" borderId="18" xfId="0" applyNumberFormat="1" applyFont="1" applyFill="1" applyBorder="1" applyAlignment="1">
      <alignment horizontal="center" vertical="center"/>
    </xf>
    <xf numFmtId="187" fontId="11" fillId="2" borderId="18" xfId="0" applyNumberFormat="1" applyFont="1" applyFill="1" applyBorder="1" applyAlignment="1">
      <alignment horizontal="center" vertical="center"/>
    </xf>
    <xf numFmtId="184" fontId="11" fillId="2" borderId="32" xfId="0" applyNumberFormat="1" applyFont="1" applyFill="1" applyBorder="1" applyAlignment="1">
      <alignment horizontal="center" vertical="center"/>
    </xf>
    <xf numFmtId="189" fontId="12" fillId="2" borderId="45" xfId="0" applyNumberFormat="1" applyFont="1" applyFill="1" applyBorder="1"/>
    <xf numFmtId="189" fontId="12" fillId="2" borderId="27" xfId="0" applyNumberFormat="1" applyFont="1" applyFill="1" applyBorder="1"/>
    <xf numFmtId="177" fontId="10" fillId="2" borderId="8" xfId="0" applyNumberFormat="1" applyFont="1" applyFill="1" applyBorder="1"/>
    <xf numFmtId="177" fontId="8" fillId="2" borderId="8" xfId="0" applyNumberFormat="1" applyFont="1" applyFill="1" applyBorder="1"/>
    <xf numFmtId="180" fontId="9" fillId="2" borderId="30" xfId="0" applyNumberFormat="1" applyFont="1" applyFill="1" applyBorder="1" applyAlignment="1">
      <alignment horizontal="center"/>
    </xf>
    <xf numFmtId="189" fontId="12" fillId="2" borderId="31" xfId="0" applyNumberFormat="1" applyFont="1" applyFill="1" applyBorder="1"/>
    <xf numFmtId="38" fontId="8" fillId="2" borderId="8" xfId="2" applyFont="1" applyFill="1" applyBorder="1"/>
    <xf numFmtId="180" fontId="10" fillId="2" borderId="10" xfId="0" applyNumberFormat="1" applyFont="1" applyFill="1" applyBorder="1"/>
    <xf numFmtId="180" fontId="8" fillId="2" borderId="9" xfId="0" applyNumberFormat="1" applyFont="1" applyFill="1" applyBorder="1"/>
    <xf numFmtId="180" fontId="8" fillId="2" borderId="8" xfId="0" applyNumberFormat="1" applyFont="1" applyFill="1" applyBorder="1"/>
    <xf numFmtId="187" fontId="2" fillId="2" borderId="51" xfId="0" applyNumberFormat="1" applyFont="1" applyFill="1" applyBorder="1" applyAlignment="1">
      <alignment horizontal="center"/>
    </xf>
    <xf numFmtId="187" fontId="2" fillId="2" borderId="42" xfId="0" applyNumberFormat="1" applyFont="1" applyFill="1" applyBorder="1" applyAlignment="1">
      <alignment horizontal="center"/>
    </xf>
    <xf numFmtId="191" fontId="2" fillId="2" borderId="42" xfId="0" applyNumberFormat="1" applyFont="1" applyFill="1" applyBorder="1" applyAlignment="1">
      <alignment horizontal="center"/>
    </xf>
    <xf numFmtId="187" fontId="2" fillId="2" borderId="53" xfId="0" applyNumberFormat="1" applyFont="1" applyFill="1" applyBorder="1" applyAlignment="1">
      <alignment horizontal="center"/>
    </xf>
    <xf numFmtId="188" fontId="2" fillId="2" borderId="42" xfId="0" applyNumberFormat="1" applyFont="1" applyFill="1" applyBorder="1" applyAlignment="1">
      <alignment horizontal="center"/>
    </xf>
    <xf numFmtId="178" fontId="2" fillId="2" borderId="39" xfId="0" applyNumberFormat="1" applyFont="1" applyFill="1" applyBorder="1" applyAlignment="1">
      <alignment horizontal="center"/>
    </xf>
    <xf numFmtId="179" fontId="2" fillId="2" borderId="17" xfId="0" applyNumberFormat="1" applyFont="1" applyFill="1" applyBorder="1"/>
    <xf numFmtId="179" fontId="2" fillId="2" borderId="0" xfId="0" applyNumberFormat="1" applyFont="1" applyFill="1"/>
    <xf numFmtId="179" fontId="8" fillId="2" borderId="28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52" xfId="0" applyFont="1" applyFill="1" applyBorder="1"/>
    <xf numFmtId="0" fontId="11" fillId="2" borderId="13" xfId="0" applyFont="1" applyFill="1" applyBorder="1" applyAlignment="1">
      <alignment horizontal="center"/>
    </xf>
    <xf numFmtId="180" fontId="8" fillId="2" borderId="25" xfId="0" applyNumberFormat="1" applyFont="1" applyFill="1" applyBorder="1" applyAlignment="1">
      <alignment horizontal="center"/>
    </xf>
    <xf numFmtId="38" fontId="8" fillId="2" borderId="6" xfId="2" applyFont="1" applyFill="1" applyBorder="1"/>
    <xf numFmtId="38" fontId="8" fillId="2" borderId="4" xfId="2" applyFont="1" applyFill="1" applyBorder="1"/>
    <xf numFmtId="180" fontId="8" fillId="2" borderId="14" xfId="0" applyNumberFormat="1" applyFont="1" applyFill="1" applyBorder="1"/>
    <xf numFmtId="187" fontId="7" fillId="2" borderId="52" xfId="0" applyNumberFormat="1" applyFont="1" applyFill="1" applyBorder="1" applyAlignment="1">
      <alignment horizontal="center"/>
    </xf>
    <xf numFmtId="191" fontId="7" fillId="2" borderId="52" xfId="0" applyNumberFormat="1" applyFont="1" applyFill="1" applyBorder="1"/>
    <xf numFmtId="187" fontId="7" fillId="2" borderId="52" xfId="0" applyNumberFormat="1" applyFont="1" applyFill="1" applyBorder="1"/>
    <xf numFmtId="0" fontId="7" fillId="2" borderId="52" xfId="0" applyFont="1" applyFill="1" applyBorder="1"/>
    <xf numFmtId="187" fontId="2" fillId="2" borderId="27" xfId="0" applyNumberFormat="1" applyFont="1" applyFill="1" applyBorder="1" applyAlignment="1">
      <alignment horizontal="center" vertical="center"/>
    </xf>
    <xf numFmtId="184" fontId="2" fillId="2" borderId="48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/>
    </xf>
    <xf numFmtId="177" fontId="10" fillId="2" borderId="9" xfId="0" applyNumberFormat="1" applyFont="1" applyFill="1" applyBorder="1"/>
    <xf numFmtId="177" fontId="10" fillId="2" borderId="10" xfId="0" applyNumberFormat="1" applyFont="1" applyFill="1" applyBorder="1"/>
    <xf numFmtId="180" fontId="12" fillId="2" borderId="32" xfId="0" applyNumberFormat="1" applyFont="1" applyFill="1" applyBorder="1"/>
    <xf numFmtId="38" fontId="8" fillId="2" borderId="9" xfId="2" applyFont="1" applyFill="1" applyBorder="1"/>
    <xf numFmtId="177" fontId="8" fillId="2" borderId="9" xfId="0" applyNumberFormat="1" applyFont="1" applyFill="1" applyBorder="1"/>
    <xf numFmtId="180" fontId="8" fillId="2" borderId="10" xfId="0" applyNumberFormat="1" applyFont="1" applyFill="1" applyBorder="1"/>
    <xf numFmtId="187" fontId="7" fillId="2" borderId="10" xfId="0" applyNumberFormat="1" applyFont="1" applyFill="1" applyBorder="1" applyAlignment="1">
      <alignment horizontal="center"/>
    </xf>
    <xf numFmtId="191" fontId="7" fillId="2" borderId="10" xfId="0" applyNumberFormat="1" applyFont="1" applyFill="1" applyBorder="1" applyAlignment="1">
      <alignment horizontal="center"/>
    </xf>
    <xf numFmtId="178" fontId="7" fillId="2" borderId="10" xfId="0" applyNumberFormat="1" applyFont="1" applyFill="1" applyBorder="1"/>
    <xf numFmtId="49" fontId="10" fillId="2" borderId="15" xfId="0" applyNumberFormat="1" applyFont="1" applyFill="1" applyBorder="1" applyAlignment="1">
      <alignment horizontal="distributed" vertical="center"/>
    </xf>
    <xf numFmtId="181" fontId="7" fillId="2" borderId="0" xfId="1" applyNumberFormat="1" applyFont="1" applyFill="1"/>
    <xf numFmtId="0" fontId="7" fillId="2" borderId="0" xfId="0" quotePrefix="1" applyFont="1" applyFill="1" applyAlignment="1">
      <alignment horizontal="left"/>
    </xf>
    <xf numFmtId="49" fontId="10" fillId="2" borderId="0" xfId="0" applyNumberFormat="1" applyFont="1" applyFill="1" applyAlignment="1">
      <alignment horizontal="distributed" vertical="center"/>
    </xf>
    <xf numFmtId="182" fontId="7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187" fontId="7" fillId="2" borderId="15" xfId="0" applyNumberFormat="1" applyFont="1" applyFill="1" applyBorder="1" applyAlignment="1">
      <alignment horizontal="center"/>
    </xf>
    <xf numFmtId="181" fontId="7" fillId="2" borderId="0" xfId="1" applyNumberFormat="1" applyFont="1" applyFill="1" applyBorder="1"/>
    <xf numFmtId="0" fontId="14" fillId="2" borderId="0" xfId="0" applyFont="1" applyFill="1" applyAlignment="1">
      <alignment horizontal="right"/>
    </xf>
    <xf numFmtId="183" fontId="7" fillId="2" borderId="0" xfId="0" applyNumberFormat="1" applyFont="1" applyFill="1" applyAlignment="1">
      <alignment horizontal="center"/>
    </xf>
    <xf numFmtId="179" fontId="7" fillId="2" borderId="0" xfId="0" applyNumberFormat="1" applyFont="1" applyFill="1"/>
    <xf numFmtId="0" fontId="7" fillId="2" borderId="0" xfId="0" applyFont="1" applyFill="1" applyAlignment="1">
      <alignment horizontal="right" vertical="center"/>
    </xf>
    <xf numFmtId="186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87" fontId="9" fillId="2" borderId="0" xfId="0" applyNumberFormat="1" applyFont="1" applyFill="1"/>
    <xf numFmtId="0" fontId="10" fillId="2" borderId="0" xfId="0" quotePrefix="1" applyFont="1" applyFill="1" applyAlignment="1">
      <alignment horizontal="center"/>
    </xf>
    <xf numFmtId="179" fontId="7" fillId="2" borderId="0" xfId="0" quotePrefix="1" applyNumberFormat="1" applyFont="1" applyFill="1" applyAlignment="1">
      <alignment horizontal="left"/>
    </xf>
    <xf numFmtId="18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179" fontId="0" fillId="2" borderId="0" xfId="0" applyNumberFormat="1" applyFill="1"/>
    <xf numFmtId="38" fontId="12" fillId="2" borderId="27" xfId="0" applyNumberFormat="1" applyFont="1" applyFill="1" applyBorder="1" applyAlignment="1">
      <alignment horizontal="center"/>
    </xf>
    <xf numFmtId="191" fontId="17" fillId="2" borderId="0" xfId="0" applyNumberFormat="1" applyFont="1" applyFill="1"/>
    <xf numFmtId="31" fontId="0" fillId="2" borderId="0" xfId="0" applyNumberFormat="1" applyFill="1" applyAlignment="1">
      <alignment horizontal="right"/>
    </xf>
    <xf numFmtId="191" fontId="15" fillId="2" borderId="0" xfId="0" applyNumberFormat="1" applyFont="1" applyFill="1"/>
    <xf numFmtId="191" fontId="15" fillId="2" borderId="0" xfId="0" applyNumberFormat="1" applyFont="1" applyFill="1" applyAlignment="1">
      <alignment horizontal="right"/>
    </xf>
    <xf numFmtId="185" fontId="7" fillId="2" borderId="0" xfId="0" applyNumberFormat="1" applyFont="1" applyFill="1" applyAlignment="1">
      <alignment horizontal="left"/>
    </xf>
    <xf numFmtId="38" fontId="7" fillId="2" borderId="0" xfId="2" applyFont="1" applyFill="1" applyAlignment="1"/>
    <xf numFmtId="187" fontId="14" fillId="2" borderId="0" xfId="0" applyNumberFormat="1" applyFont="1" applyFill="1"/>
    <xf numFmtId="38" fontId="14" fillId="2" borderId="0" xfId="2" applyFont="1" applyFill="1"/>
    <xf numFmtId="0" fontId="15" fillId="2" borderId="0" xfId="0" applyFont="1" applyFill="1"/>
    <xf numFmtId="0" fontId="2" fillId="0" borderId="0" xfId="0" applyFont="1"/>
    <xf numFmtId="0" fontId="4" fillId="0" borderId="0" xfId="0" applyFont="1"/>
    <xf numFmtId="180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quotePrefix="1" applyFont="1"/>
    <xf numFmtId="187" fontId="0" fillId="0" borderId="0" xfId="0" applyNumberFormat="1" applyAlignment="1">
      <alignment horizontal="center"/>
    </xf>
    <xf numFmtId="191" fontId="17" fillId="0" borderId="0" xfId="0" applyNumberFormat="1" applyFont="1"/>
    <xf numFmtId="187" fontId="0" fillId="0" borderId="0" xfId="0" applyNumberFormat="1"/>
    <xf numFmtId="3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/>
    <xf numFmtId="187" fontId="1" fillId="0" borderId="0" xfId="0" applyNumberFormat="1" applyFont="1" applyAlignment="1">
      <alignment horizontal="center"/>
    </xf>
    <xf numFmtId="187" fontId="1" fillId="0" borderId="0" xfId="0" applyNumberFormat="1" applyFont="1"/>
    <xf numFmtId="187" fontId="0" fillId="0" borderId="0" xfId="0" applyNumberForma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87" fontId="7" fillId="0" borderId="0" xfId="0" applyNumberFormat="1" applyFont="1" applyAlignment="1">
      <alignment horizontal="center"/>
    </xf>
    <xf numFmtId="191" fontId="15" fillId="0" borderId="0" xfId="0" applyNumberFormat="1" applyFont="1"/>
    <xf numFmtId="187" fontId="7" fillId="0" borderId="0" xfId="0" applyNumberFormat="1" applyFont="1"/>
    <xf numFmtId="18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91" fontId="15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40" xfId="0" applyFont="1" applyBorder="1" applyAlignment="1">
      <alignment horizontal="centerContinuous"/>
    </xf>
    <xf numFmtId="187" fontId="8" fillId="0" borderId="40" xfId="0" applyNumberFormat="1" applyFont="1" applyBorder="1" applyAlignment="1">
      <alignment horizontal="center"/>
    </xf>
    <xf numFmtId="191" fontId="8" fillId="0" borderId="40" xfId="0" applyNumberFormat="1" applyFont="1" applyBorder="1" applyAlignment="1">
      <alignment horizontal="center"/>
    </xf>
    <xf numFmtId="187" fontId="8" fillId="0" borderId="35" xfId="0" applyNumberFormat="1" applyFont="1" applyBorder="1" applyAlignment="1">
      <alignment horizontal="centerContinuous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4" xfId="0" applyFont="1" applyBorder="1" applyAlignment="1">
      <alignment horizontal="center"/>
    </xf>
    <xf numFmtId="0" fontId="8" fillId="0" borderId="28" xfId="0" applyFont="1" applyBorder="1"/>
    <xf numFmtId="0" fontId="8" fillId="0" borderId="0" xfId="0" applyFont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41" xfId="0" applyFont="1" applyBorder="1" applyAlignment="1">
      <alignment horizontal="center"/>
    </xf>
    <xf numFmtId="187" fontId="8" fillId="0" borderId="41" xfId="0" applyNumberFormat="1" applyFont="1" applyBorder="1" applyAlignment="1">
      <alignment horizontal="center"/>
    </xf>
    <xf numFmtId="191" fontId="8" fillId="0" borderId="4" xfId="0" applyNumberFormat="1" applyFont="1" applyBorder="1" applyAlignment="1">
      <alignment horizontal="center"/>
    </xf>
    <xf numFmtId="187" fontId="8" fillId="0" borderId="3" xfId="0" applyNumberFormat="1" applyFont="1" applyBorder="1" applyAlignment="1">
      <alignment horizontal="centerContinuous"/>
    </xf>
    <xf numFmtId="0" fontId="8" fillId="0" borderId="21" xfId="0" quotePrefix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38" xfId="0" applyFont="1" applyBorder="1" applyAlignment="1">
      <alignment horizontal="center"/>
    </xf>
    <xf numFmtId="187" fontId="8" fillId="0" borderId="38" xfId="0" applyNumberFormat="1" applyFont="1" applyBorder="1" applyAlignment="1">
      <alignment horizontal="center"/>
    </xf>
    <xf numFmtId="191" fontId="8" fillId="0" borderId="38" xfId="0" applyNumberFormat="1" applyFont="1" applyBorder="1" applyAlignment="1">
      <alignment horizontal="center"/>
    </xf>
    <xf numFmtId="187" fontId="8" fillId="0" borderId="22" xfId="0" applyNumberFormat="1" applyFont="1" applyBorder="1" applyAlignment="1">
      <alignment horizontal="center"/>
    </xf>
    <xf numFmtId="188" fontId="8" fillId="0" borderId="7" xfId="0" applyNumberFormat="1" applyFont="1" applyBorder="1" applyAlignment="1">
      <alignment horizontal="center"/>
    </xf>
    <xf numFmtId="187" fontId="8" fillId="0" borderId="7" xfId="0" applyNumberFormat="1" applyFont="1" applyBorder="1" applyAlignment="1">
      <alignment horizontal="centerContinuous"/>
    </xf>
    <xf numFmtId="0" fontId="8" fillId="0" borderId="23" xfId="0" applyFont="1" applyBorder="1" applyAlignment="1">
      <alignment horizontal="center"/>
    </xf>
    <xf numFmtId="187" fontId="2" fillId="0" borderId="34" xfId="0" applyNumberFormat="1" applyFont="1" applyBorder="1" applyAlignment="1">
      <alignment horizontal="center"/>
    </xf>
    <xf numFmtId="187" fontId="11" fillId="0" borderId="0" xfId="0" applyNumberFormat="1" applyFont="1" applyAlignment="1">
      <alignment horizontal="center"/>
    </xf>
    <xf numFmtId="187" fontId="11" fillId="0" borderId="36" xfId="0" applyNumberFormat="1" applyFont="1" applyBorder="1" applyAlignment="1">
      <alignment horizontal="center"/>
    </xf>
    <xf numFmtId="189" fontId="13" fillId="0" borderId="4" xfId="0" applyNumberFormat="1" applyFont="1" applyBorder="1"/>
    <xf numFmtId="189" fontId="13" fillId="0" borderId="3" xfId="0" applyNumberFormat="1" applyFont="1" applyBorder="1"/>
    <xf numFmtId="180" fontId="12" fillId="0" borderId="21" xfId="0" applyNumberFormat="1" applyFont="1" applyBorder="1" applyAlignment="1">
      <alignment horizontal="center"/>
    </xf>
    <xf numFmtId="180" fontId="12" fillId="0" borderId="28" xfId="0" applyNumberFormat="1" applyFont="1" applyBorder="1" applyAlignment="1">
      <alignment horizontal="center"/>
    </xf>
    <xf numFmtId="189" fontId="13" fillId="0" borderId="36" xfId="0" applyNumberFormat="1" applyFont="1" applyBorder="1"/>
    <xf numFmtId="180" fontId="8" fillId="0" borderId="4" xfId="0" applyNumberFormat="1" applyFont="1" applyBorder="1" applyAlignment="1">
      <alignment horizontal="center"/>
    </xf>
    <xf numFmtId="176" fontId="2" fillId="0" borderId="4" xfId="0" applyNumberFormat="1" applyFont="1" applyBorder="1"/>
    <xf numFmtId="176" fontId="2" fillId="0" borderId="4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187" fontId="2" fillId="0" borderId="41" xfId="0" applyNumberFormat="1" applyFont="1" applyBorder="1" applyAlignment="1">
      <alignment horizontal="center"/>
    </xf>
    <xf numFmtId="191" fontId="2" fillId="0" borderId="41" xfId="0" applyNumberFormat="1" applyFont="1" applyBorder="1" applyAlignment="1">
      <alignment horizontal="center"/>
    </xf>
    <xf numFmtId="187" fontId="2" fillId="0" borderId="21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179" fontId="2" fillId="0" borderId="34" xfId="0" applyNumberFormat="1" applyFont="1" applyBorder="1" applyAlignment="1">
      <alignment horizontal="center"/>
    </xf>
    <xf numFmtId="179" fontId="8" fillId="0" borderId="0" xfId="0" applyNumberFormat="1" applyFont="1" applyAlignment="1">
      <alignment horizontal="center"/>
    </xf>
    <xf numFmtId="187" fontId="8" fillId="0" borderId="36" xfId="0" applyNumberFormat="1" applyFont="1" applyBorder="1" applyAlignment="1">
      <alignment horizontal="center"/>
    </xf>
    <xf numFmtId="180" fontId="13" fillId="0" borderId="4" xfId="0" applyNumberFormat="1" applyFont="1" applyBorder="1"/>
    <xf numFmtId="0" fontId="13" fillId="0" borderId="3" xfId="0" applyFont="1" applyBorder="1"/>
    <xf numFmtId="180" fontId="13" fillId="0" borderId="36" xfId="0" applyNumberFormat="1" applyFont="1" applyBorder="1"/>
    <xf numFmtId="177" fontId="13" fillId="0" borderId="4" xfId="0" applyNumberFormat="1" applyFont="1" applyBorder="1" applyAlignment="1">
      <alignment horizontal="center"/>
    </xf>
    <xf numFmtId="38" fontId="13" fillId="0" borderId="4" xfId="2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87" fontId="2" fillId="0" borderId="33" xfId="0" applyNumberFormat="1" applyFont="1" applyBorder="1" applyAlignment="1">
      <alignment horizontal="center"/>
    </xf>
    <xf numFmtId="187" fontId="11" fillId="0" borderId="47" xfId="0" applyNumberFormat="1" applyFont="1" applyBorder="1" applyAlignment="1">
      <alignment horizontal="center"/>
    </xf>
    <xf numFmtId="187" fontId="11" fillId="0" borderId="24" xfId="0" applyNumberFormat="1" applyFont="1" applyBorder="1" applyAlignment="1">
      <alignment horizontal="center"/>
    </xf>
    <xf numFmtId="189" fontId="13" fillId="0" borderId="9" xfId="0" applyNumberFormat="1" applyFont="1" applyBorder="1"/>
    <xf numFmtId="189" fontId="13" fillId="0" borderId="7" xfId="0" applyNumberFormat="1" applyFont="1" applyBorder="1"/>
    <xf numFmtId="180" fontId="12" fillId="0" borderId="22" xfId="0" applyNumberFormat="1" applyFont="1" applyBorder="1" applyAlignment="1">
      <alignment horizontal="center"/>
    </xf>
    <xf numFmtId="180" fontId="12" fillId="0" borderId="11" xfId="0" applyNumberFormat="1" applyFont="1" applyBorder="1" applyAlignment="1">
      <alignment horizontal="center"/>
    </xf>
    <xf numFmtId="189" fontId="13" fillId="0" borderId="24" xfId="0" applyNumberFormat="1" applyFont="1" applyBorder="1"/>
    <xf numFmtId="180" fontId="8" fillId="0" borderId="22" xfId="0" applyNumberFormat="1" applyFont="1" applyBorder="1" applyAlignment="1">
      <alignment horizontal="center"/>
    </xf>
    <xf numFmtId="189" fontId="13" fillId="0" borderId="10" xfId="0" applyNumberFormat="1" applyFont="1" applyBorder="1"/>
    <xf numFmtId="176" fontId="2" fillId="0" borderId="9" xfId="0" applyNumberFormat="1" applyFont="1" applyBorder="1"/>
    <xf numFmtId="176" fontId="2" fillId="0" borderId="9" xfId="0" applyNumberFormat="1" applyFont="1" applyBorder="1" applyAlignment="1">
      <alignment horizontal="right"/>
    </xf>
    <xf numFmtId="176" fontId="2" fillId="0" borderId="8" xfId="0" applyNumberFormat="1" applyFont="1" applyBorder="1" applyAlignment="1">
      <alignment horizontal="right"/>
    </xf>
    <xf numFmtId="187" fontId="2" fillId="0" borderId="38" xfId="0" applyNumberFormat="1" applyFont="1" applyBorder="1" applyAlignment="1">
      <alignment horizontal="center"/>
    </xf>
    <xf numFmtId="191" fontId="2" fillId="0" borderId="38" xfId="0" applyNumberFormat="1" applyFont="1" applyBorder="1" applyAlignment="1">
      <alignment horizontal="center"/>
    </xf>
    <xf numFmtId="187" fontId="2" fillId="0" borderId="22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13" fillId="0" borderId="6" xfId="2" applyFont="1" applyFill="1" applyBorder="1" applyAlignment="1">
      <alignment horizontal="center"/>
    </xf>
    <xf numFmtId="176" fontId="2" fillId="0" borderId="6" xfId="0" applyNumberFormat="1" applyFont="1" applyBorder="1"/>
    <xf numFmtId="176" fontId="2" fillId="0" borderId="6" xfId="0" applyNumberFormat="1" applyFont="1" applyBorder="1" applyAlignment="1">
      <alignment horizontal="right"/>
    </xf>
    <xf numFmtId="176" fontId="2" fillId="0" borderId="15" xfId="0" applyNumberFormat="1" applyFont="1" applyBorder="1" applyAlignment="1">
      <alignment horizontal="right"/>
    </xf>
    <xf numFmtId="187" fontId="2" fillId="0" borderId="40" xfId="0" applyNumberFormat="1" applyFont="1" applyBorder="1" applyAlignment="1">
      <alignment horizontal="center"/>
    </xf>
    <xf numFmtId="191" fontId="2" fillId="0" borderId="40" xfId="0" applyNumberFormat="1" applyFont="1" applyBorder="1" applyAlignment="1">
      <alignment horizontal="center"/>
    </xf>
    <xf numFmtId="187" fontId="2" fillId="0" borderId="20" xfId="0" applyNumberFormat="1" applyFont="1" applyBorder="1" applyAlignment="1">
      <alignment horizontal="center"/>
    </xf>
    <xf numFmtId="188" fontId="2" fillId="0" borderId="35" xfId="0" applyNumberFormat="1" applyFont="1" applyBorder="1" applyAlignment="1">
      <alignment horizontal="center"/>
    </xf>
    <xf numFmtId="187" fontId="2" fillId="0" borderId="35" xfId="0" applyNumberFormat="1" applyFont="1" applyBorder="1" applyAlignment="1">
      <alignment horizontal="center"/>
    </xf>
    <xf numFmtId="2" fontId="12" fillId="0" borderId="20" xfId="0" applyNumberFormat="1" applyFont="1" applyBorder="1" applyAlignment="1">
      <alignment horizontal="center"/>
    </xf>
    <xf numFmtId="38" fontId="13" fillId="0" borderId="21" xfId="2" applyFont="1" applyFill="1" applyBorder="1" applyAlignment="1">
      <alignment horizontal="center"/>
    </xf>
    <xf numFmtId="176" fontId="2" fillId="0" borderId="0" xfId="0" applyNumberFormat="1" applyFont="1"/>
    <xf numFmtId="176" fontId="2" fillId="0" borderId="12" xfId="0" applyNumberFormat="1" applyFont="1" applyBorder="1" applyAlignment="1">
      <alignment horizontal="right"/>
    </xf>
    <xf numFmtId="176" fontId="2" fillId="0" borderId="23" xfId="0" applyNumberFormat="1" applyFont="1" applyBorder="1" applyAlignment="1">
      <alignment horizontal="right"/>
    </xf>
    <xf numFmtId="180" fontId="13" fillId="0" borderId="6" xfId="0" applyNumberFormat="1" applyFont="1" applyBorder="1"/>
    <xf numFmtId="178" fontId="0" fillId="0" borderId="0" xfId="0" applyNumberFormat="1"/>
    <xf numFmtId="176" fontId="2" fillId="0" borderId="3" xfId="0" applyNumberFormat="1" applyFont="1" applyBorder="1" applyAlignment="1">
      <alignment horizontal="right"/>
    </xf>
    <xf numFmtId="176" fontId="2" fillId="0" borderId="35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0" fontId="0" fillId="0" borderId="5" xfId="0" applyBorder="1"/>
    <xf numFmtId="189" fontId="13" fillId="0" borderId="6" xfId="0" applyNumberFormat="1" applyFont="1" applyBorder="1"/>
    <xf numFmtId="0" fontId="7" fillId="0" borderId="13" xfId="0" applyFont="1" applyBorder="1"/>
    <xf numFmtId="0" fontId="7" fillId="0" borderId="14" xfId="0" applyFont="1" applyBorder="1"/>
    <xf numFmtId="184" fontId="2" fillId="0" borderId="13" xfId="0" applyNumberFormat="1" applyFont="1" applyBorder="1" applyAlignment="1">
      <alignment vertical="center"/>
    </xf>
    <xf numFmtId="179" fontId="8" fillId="0" borderId="49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Continuous"/>
    </xf>
    <xf numFmtId="0" fontId="10" fillId="0" borderId="17" xfId="0" applyFont="1" applyBorder="1"/>
    <xf numFmtId="0" fontId="10" fillId="0" borderId="15" xfId="0" applyFont="1" applyBorder="1"/>
    <xf numFmtId="0" fontId="12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80" fontId="8" fillId="0" borderId="15" xfId="0" applyNumberFormat="1" applyFont="1" applyBorder="1"/>
    <xf numFmtId="0" fontId="8" fillId="0" borderId="25" xfId="0" applyFont="1" applyBorder="1" applyAlignment="1">
      <alignment horizontal="center"/>
    </xf>
    <xf numFmtId="0" fontId="8" fillId="0" borderId="16" xfId="0" applyFont="1" applyBorder="1" applyAlignment="1">
      <alignment horizontal="centerContinuous"/>
    </xf>
    <xf numFmtId="0" fontId="8" fillId="0" borderId="14" xfId="0" applyFont="1" applyBorder="1" applyAlignment="1">
      <alignment horizontal="centerContinuous"/>
    </xf>
    <xf numFmtId="177" fontId="8" fillId="0" borderId="29" xfId="0" applyNumberFormat="1" applyFont="1" applyBorder="1" applyAlignment="1">
      <alignment horizontal="center"/>
    </xf>
    <xf numFmtId="38" fontId="8" fillId="0" borderId="15" xfId="2" applyFont="1" applyFill="1" applyBorder="1"/>
    <xf numFmtId="180" fontId="8" fillId="0" borderId="12" xfId="0" applyNumberFormat="1" applyFont="1" applyBorder="1"/>
    <xf numFmtId="180" fontId="8" fillId="0" borderId="6" xfId="0" applyNumberFormat="1" applyFont="1" applyBorder="1"/>
    <xf numFmtId="180" fontId="2" fillId="0" borderId="50" xfId="0" applyNumberFormat="1" applyFont="1" applyBorder="1"/>
    <xf numFmtId="187" fontId="2" fillId="0" borderId="43" xfId="0" applyNumberFormat="1" applyFont="1" applyBorder="1" applyAlignment="1">
      <alignment horizontal="center"/>
    </xf>
    <xf numFmtId="191" fontId="2" fillId="0" borderId="43" xfId="0" applyNumberFormat="1" applyFont="1" applyBorder="1" applyAlignment="1">
      <alignment horizontal="center"/>
    </xf>
    <xf numFmtId="187" fontId="2" fillId="0" borderId="54" xfId="0" applyNumberFormat="1" applyFont="1" applyBorder="1"/>
    <xf numFmtId="188" fontId="2" fillId="0" borderId="43" xfId="0" applyNumberFormat="1" applyFont="1" applyBorder="1"/>
    <xf numFmtId="0" fontId="10" fillId="0" borderId="26" xfId="0" applyFont="1" applyBorder="1"/>
    <xf numFmtId="0" fontId="9" fillId="0" borderId="18" xfId="0" applyFont="1" applyBorder="1"/>
    <xf numFmtId="0" fontId="7" fillId="0" borderId="19" xfId="0" applyFont="1" applyBorder="1"/>
    <xf numFmtId="187" fontId="2" fillId="0" borderId="18" xfId="0" applyNumberFormat="1" applyFont="1" applyBorder="1" applyAlignment="1">
      <alignment horizontal="center" vertical="center"/>
    </xf>
    <xf numFmtId="187" fontId="11" fillId="0" borderId="18" xfId="0" applyNumberFormat="1" applyFont="1" applyBorder="1" applyAlignment="1">
      <alignment horizontal="center" vertical="center"/>
    </xf>
    <xf numFmtId="184" fontId="11" fillId="0" borderId="32" xfId="0" applyNumberFormat="1" applyFont="1" applyBorder="1" applyAlignment="1">
      <alignment horizontal="center" vertical="center"/>
    </xf>
    <xf numFmtId="189" fontId="12" fillId="0" borderId="45" xfId="0" applyNumberFormat="1" applyFont="1" applyBorder="1"/>
    <xf numFmtId="189" fontId="12" fillId="0" borderId="27" xfId="0" applyNumberFormat="1" applyFont="1" applyBorder="1"/>
    <xf numFmtId="177" fontId="10" fillId="0" borderId="8" xfId="0" applyNumberFormat="1" applyFont="1" applyBorder="1"/>
    <xf numFmtId="177" fontId="8" fillId="0" borderId="8" xfId="0" applyNumberFormat="1" applyFont="1" applyBorder="1"/>
    <xf numFmtId="180" fontId="9" fillId="0" borderId="30" xfId="0" applyNumberFormat="1" applyFont="1" applyBorder="1" applyAlignment="1">
      <alignment horizontal="center"/>
    </xf>
    <xf numFmtId="189" fontId="12" fillId="0" borderId="31" xfId="0" applyNumberFormat="1" applyFont="1" applyBorder="1"/>
    <xf numFmtId="38" fontId="8" fillId="0" borderId="8" xfId="2" applyFont="1" applyFill="1" applyBorder="1"/>
    <xf numFmtId="180" fontId="10" fillId="0" borderId="10" xfId="0" applyNumberFormat="1" applyFont="1" applyBorder="1"/>
    <xf numFmtId="180" fontId="8" fillId="0" borderId="9" xfId="0" applyNumberFormat="1" applyFont="1" applyBorder="1"/>
    <xf numFmtId="180" fontId="8" fillId="0" borderId="8" xfId="0" applyNumberFormat="1" applyFont="1" applyBorder="1"/>
    <xf numFmtId="187" fontId="2" fillId="0" borderId="51" xfId="0" applyNumberFormat="1" applyFont="1" applyBorder="1" applyAlignment="1">
      <alignment horizontal="center"/>
    </xf>
    <xf numFmtId="187" fontId="2" fillId="0" borderId="42" xfId="0" applyNumberFormat="1" applyFont="1" applyBorder="1" applyAlignment="1">
      <alignment horizontal="center"/>
    </xf>
    <xf numFmtId="191" fontId="2" fillId="0" borderId="42" xfId="0" applyNumberFormat="1" applyFont="1" applyBorder="1" applyAlignment="1">
      <alignment horizontal="center"/>
    </xf>
    <xf numFmtId="187" fontId="2" fillId="0" borderId="53" xfId="0" applyNumberFormat="1" applyFont="1" applyBorder="1" applyAlignment="1">
      <alignment horizontal="center"/>
    </xf>
    <xf numFmtId="188" fontId="2" fillId="0" borderId="42" xfId="0" applyNumberFormat="1" applyFont="1" applyBorder="1" applyAlignment="1">
      <alignment horizontal="center"/>
    </xf>
    <xf numFmtId="178" fontId="2" fillId="0" borderId="39" xfId="0" applyNumberFormat="1" applyFont="1" applyBorder="1" applyAlignment="1">
      <alignment horizontal="center"/>
    </xf>
    <xf numFmtId="179" fontId="2" fillId="0" borderId="17" xfId="0" applyNumberFormat="1" applyFont="1" applyBorder="1"/>
    <xf numFmtId="179" fontId="2" fillId="0" borderId="0" xfId="0" applyNumberFormat="1" applyFont="1"/>
    <xf numFmtId="179" fontId="8" fillId="0" borderId="28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52" xfId="0" applyFont="1" applyBorder="1"/>
    <xf numFmtId="0" fontId="11" fillId="0" borderId="13" xfId="0" applyFont="1" applyBorder="1" applyAlignment="1">
      <alignment horizontal="center"/>
    </xf>
    <xf numFmtId="180" fontId="8" fillId="0" borderId="25" xfId="0" applyNumberFormat="1" applyFont="1" applyBorder="1" applyAlignment="1">
      <alignment horizontal="center"/>
    </xf>
    <xf numFmtId="38" fontId="8" fillId="0" borderId="6" xfId="2" applyFont="1" applyFill="1" applyBorder="1"/>
    <xf numFmtId="38" fontId="8" fillId="0" borderId="4" xfId="2" applyFont="1" applyFill="1" applyBorder="1"/>
    <xf numFmtId="180" fontId="8" fillId="0" borderId="14" xfId="0" applyNumberFormat="1" applyFont="1" applyBorder="1"/>
    <xf numFmtId="187" fontId="7" fillId="0" borderId="52" xfId="0" applyNumberFormat="1" applyFont="1" applyBorder="1" applyAlignment="1">
      <alignment horizontal="center"/>
    </xf>
    <xf numFmtId="191" fontId="7" fillId="0" borderId="52" xfId="0" applyNumberFormat="1" applyFont="1" applyBorder="1"/>
    <xf numFmtId="187" fontId="7" fillId="0" borderId="52" xfId="0" applyNumberFormat="1" applyFont="1" applyBorder="1"/>
    <xf numFmtId="0" fontId="7" fillId="0" borderId="52" xfId="0" applyFont="1" applyBorder="1"/>
    <xf numFmtId="187" fontId="2" fillId="0" borderId="27" xfId="0" applyNumberFormat="1" applyFont="1" applyBorder="1" applyAlignment="1">
      <alignment horizontal="center" vertical="center"/>
    </xf>
    <xf numFmtId="184" fontId="2" fillId="0" borderId="48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/>
    </xf>
    <xf numFmtId="38" fontId="12" fillId="0" borderId="27" xfId="0" applyNumberFormat="1" applyFont="1" applyBorder="1" applyAlignment="1">
      <alignment horizontal="center"/>
    </xf>
    <xf numFmtId="177" fontId="10" fillId="0" borderId="9" xfId="0" applyNumberFormat="1" applyFont="1" applyBorder="1"/>
    <xf numFmtId="177" fontId="10" fillId="0" borderId="10" xfId="0" applyNumberFormat="1" applyFont="1" applyBorder="1"/>
    <xf numFmtId="180" fontId="12" fillId="0" borderId="32" xfId="0" applyNumberFormat="1" applyFont="1" applyBorder="1"/>
    <xf numFmtId="38" fontId="8" fillId="0" borderId="9" xfId="2" applyFont="1" applyFill="1" applyBorder="1"/>
    <xf numFmtId="177" fontId="8" fillId="0" borderId="9" xfId="0" applyNumberFormat="1" applyFont="1" applyBorder="1"/>
    <xf numFmtId="180" fontId="8" fillId="0" borderId="10" xfId="0" applyNumberFormat="1" applyFont="1" applyBorder="1"/>
    <xf numFmtId="187" fontId="7" fillId="0" borderId="10" xfId="0" applyNumberFormat="1" applyFont="1" applyBorder="1" applyAlignment="1">
      <alignment horizontal="center"/>
    </xf>
    <xf numFmtId="191" fontId="7" fillId="0" borderId="10" xfId="0" applyNumberFormat="1" applyFont="1" applyBorder="1" applyAlignment="1">
      <alignment horizontal="center"/>
    </xf>
    <xf numFmtId="178" fontId="7" fillId="0" borderId="10" xfId="0" applyNumberFormat="1" applyFont="1" applyBorder="1"/>
    <xf numFmtId="49" fontId="10" fillId="0" borderId="15" xfId="0" applyNumberFormat="1" applyFont="1" applyBorder="1" applyAlignment="1">
      <alignment horizontal="distributed" vertical="center"/>
    </xf>
    <xf numFmtId="181" fontId="7" fillId="0" borderId="0" xfId="1" applyNumberFormat="1" applyFont="1" applyFill="1"/>
    <xf numFmtId="0" fontId="7" fillId="0" borderId="0" xfId="0" quotePrefix="1" applyFont="1" applyAlignment="1">
      <alignment horizontal="left"/>
    </xf>
    <xf numFmtId="0" fontId="15" fillId="0" borderId="0" xfId="0" applyFont="1"/>
    <xf numFmtId="49" fontId="10" fillId="0" borderId="0" xfId="0" applyNumberFormat="1" applyFont="1" applyAlignment="1">
      <alignment horizontal="distributed" vertical="center"/>
    </xf>
    <xf numFmtId="182" fontId="7" fillId="0" borderId="0" xfId="1" applyNumberFormat="1" applyFont="1" applyFill="1" applyBorder="1"/>
    <xf numFmtId="0" fontId="7" fillId="0" borderId="0" xfId="0" applyFont="1" applyAlignment="1">
      <alignment horizontal="left"/>
    </xf>
    <xf numFmtId="185" fontId="7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187" fontId="7" fillId="0" borderId="15" xfId="0" applyNumberFormat="1" applyFont="1" applyBorder="1" applyAlignment="1">
      <alignment horizontal="center"/>
    </xf>
    <xf numFmtId="181" fontId="7" fillId="0" borderId="0" xfId="1" applyNumberFormat="1" applyFont="1" applyFill="1" applyBorder="1"/>
    <xf numFmtId="187" fontId="14" fillId="0" borderId="0" xfId="0" applyNumberFormat="1" applyFont="1"/>
    <xf numFmtId="0" fontId="7" fillId="0" borderId="0" xfId="0" applyFont="1" applyAlignment="1">
      <alignment horizontal="right" vertical="center"/>
    </xf>
    <xf numFmtId="38" fontId="14" fillId="0" borderId="0" xfId="2" applyFont="1" applyFill="1"/>
    <xf numFmtId="0" fontId="14" fillId="0" borderId="0" xfId="0" applyFont="1" applyAlignment="1">
      <alignment horizontal="right"/>
    </xf>
    <xf numFmtId="183" fontId="7" fillId="0" borderId="0" xfId="0" applyNumberFormat="1" applyFont="1" applyAlignment="1">
      <alignment horizontal="center"/>
    </xf>
    <xf numFmtId="179" fontId="7" fillId="0" borderId="0" xfId="0" applyNumberFormat="1" applyFont="1"/>
    <xf numFmtId="38" fontId="7" fillId="0" borderId="0" xfId="2" applyFont="1" applyFill="1" applyAlignment="1"/>
    <xf numFmtId="18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87" fontId="9" fillId="0" borderId="0" xfId="0" applyNumberFormat="1" applyFont="1"/>
    <xf numFmtId="0" fontId="10" fillId="0" borderId="0" xfId="0" quotePrefix="1" applyFont="1" applyAlignment="1">
      <alignment horizontal="center"/>
    </xf>
    <xf numFmtId="179" fontId="7" fillId="0" borderId="0" xfId="0" quotePrefix="1" applyNumberFormat="1" applyFont="1" applyAlignment="1">
      <alignment horizontal="left"/>
    </xf>
    <xf numFmtId="184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79" fontId="0" fillId="0" borderId="0" xfId="0" applyNumberFormat="1"/>
    <xf numFmtId="187" fontId="11" fillId="0" borderId="8" xfId="0" applyNumberFormat="1" applyFont="1" applyBorder="1" applyAlignment="1">
      <alignment horizontal="center"/>
    </xf>
    <xf numFmtId="180" fontId="8" fillId="0" borderId="9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79" fontId="2" fillId="0" borderId="57" xfId="0" applyNumberFormat="1" applyFont="1" applyBorder="1" applyAlignment="1">
      <alignment horizontal="center"/>
    </xf>
    <xf numFmtId="179" fontId="8" fillId="0" borderId="15" xfId="0" applyNumberFormat="1" applyFont="1" applyBorder="1" applyAlignment="1">
      <alignment horizontal="center"/>
    </xf>
    <xf numFmtId="187" fontId="8" fillId="0" borderId="37" xfId="0" applyNumberFormat="1" applyFont="1" applyBorder="1" applyAlignment="1">
      <alignment horizontal="center"/>
    </xf>
    <xf numFmtId="0" fontId="13" fillId="0" borderId="35" xfId="0" applyFont="1" applyBorder="1"/>
    <xf numFmtId="180" fontId="12" fillId="0" borderId="20" xfId="0" applyNumberFormat="1" applyFont="1" applyBorder="1" applyAlignment="1">
      <alignment horizontal="center"/>
    </xf>
    <xf numFmtId="180" fontId="12" fillId="0" borderId="5" xfId="0" applyNumberFormat="1" applyFont="1" applyBorder="1" applyAlignment="1">
      <alignment horizontal="center"/>
    </xf>
    <xf numFmtId="180" fontId="13" fillId="0" borderId="37" xfId="0" applyNumberFormat="1" applyFont="1" applyBorder="1"/>
    <xf numFmtId="177" fontId="13" fillId="0" borderId="6" xfId="0" applyNumberFormat="1" applyFont="1" applyBorder="1" applyAlignment="1">
      <alignment horizontal="center"/>
    </xf>
    <xf numFmtId="187" fontId="11" fillId="2" borderId="8" xfId="0" applyNumberFormat="1" applyFont="1" applyFill="1" applyBorder="1" applyAlignment="1">
      <alignment horizontal="center"/>
    </xf>
    <xf numFmtId="180" fontId="8" fillId="2" borderId="9" xfId="0" applyNumberFormat="1" applyFont="1" applyFill="1" applyBorder="1" applyAlignment="1">
      <alignment horizontal="center"/>
    </xf>
    <xf numFmtId="179" fontId="2" fillId="2" borderId="57" xfId="0" applyNumberFormat="1" applyFont="1" applyFill="1" applyBorder="1" applyAlignment="1">
      <alignment horizontal="center"/>
    </xf>
    <xf numFmtId="179" fontId="8" fillId="2" borderId="15" xfId="0" applyNumberFormat="1" applyFont="1" applyFill="1" applyBorder="1" applyAlignment="1">
      <alignment horizontal="center"/>
    </xf>
    <xf numFmtId="187" fontId="8" fillId="2" borderId="37" xfId="0" applyNumberFormat="1" applyFont="1" applyFill="1" applyBorder="1" applyAlignment="1">
      <alignment horizontal="center"/>
    </xf>
    <xf numFmtId="0" fontId="13" fillId="2" borderId="35" xfId="0" applyFont="1" applyFill="1" applyBorder="1"/>
    <xf numFmtId="180" fontId="12" fillId="2" borderId="20" xfId="0" applyNumberFormat="1" applyFont="1" applyFill="1" applyBorder="1" applyAlignment="1">
      <alignment horizontal="center"/>
    </xf>
    <xf numFmtId="180" fontId="12" fillId="2" borderId="5" xfId="0" applyNumberFormat="1" applyFont="1" applyFill="1" applyBorder="1" applyAlignment="1">
      <alignment horizontal="center"/>
    </xf>
    <xf numFmtId="189" fontId="13" fillId="2" borderId="6" xfId="0" applyNumberFormat="1" applyFont="1" applyFill="1" applyBorder="1"/>
    <xf numFmtId="180" fontId="13" fillId="2" borderId="37" xfId="0" applyNumberFormat="1" applyFont="1" applyFill="1" applyBorder="1"/>
    <xf numFmtId="177" fontId="13" fillId="2" borderId="6" xfId="0" applyNumberFormat="1" applyFont="1" applyFill="1" applyBorder="1" applyAlignment="1">
      <alignment horizontal="center"/>
    </xf>
    <xf numFmtId="0" fontId="0" fillId="2" borderId="5" xfId="0" applyFill="1" applyBorder="1"/>
    <xf numFmtId="0" fontId="8" fillId="2" borderId="6" xfId="0" applyFont="1" applyFill="1" applyBorder="1" applyAlignment="1">
      <alignment horizontal="center"/>
    </xf>
    <xf numFmtId="187" fontId="2" fillId="2" borderId="57" xfId="0" applyNumberFormat="1" applyFont="1" applyFill="1" applyBorder="1" applyAlignment="1">
      <alignment horizontal="center"/>
    </xf>
    <xf numFmtId="187" fontId="11" fillId="2" borderId="15" xfId="0" applyNumberFormat="1" applyFont="1" applyFill="1" applyBorder="1" applyAlignment="1">
      <alignment horizontal="center"/>
    </xf>
    <xf numFmtId="187" fontId="11" fillId="2" borderId="37" xfId="0" applyNumberFormat="1" applyFont="1" applyFill="1" applyBorder="1" applyAlignment="1">
      <alignment horizontal="center"/>
    </xf>
    <xf numFmtId="189" fontId="13" fillId="2" borderId="35" xfId="0" applyNumberFormat="1" applyFont="1" applyFill="1" applyBorder="1"/>
    <xf numFmtId="189" fontId="13" fillId="2" borderId="37" xfId="0" applyNumberFormat="1" applyFont="1" applyFill="1" applyBorder="1"/>
    <xf numFmtId="180" fontId="8" fillId="2" borderId="6" xfId="0" applyNumberFormat="1" applyFont="1" applyFill="1" applyBorder="1" applyAlignment="1">
      <alignment horizontal="center"/>
    </xf>
    <xf numFmtId="185" fontId="12" fillId="2" borderId="18" xfId="0" applyNumberFormat="1" applyFont="1" applyFill="1" applyBorder="1" applyAlignment="1">
      <alignment horizontal="center"/>
    </xf>
    <xf numFmtId="185" fontId="12" fillId="2" borderId="45" xfId="0" applyNumberFormat="1" applyFont="1" applyFill="1" applyBorder="1" applyAlignment="1">
      <alignment horizontal="center"/>
    </xf>
    <xf numFmtId="185" fontId="12" fillId="2" borderId="44" xfId="0" applyNumberFormat="1" applyFont="1" applyFill="1" applyBorder="1" applyAlignment="1">
      <alignment horizontal="center"/>
    </xf>
    <xf numFmtId="185" fontId="12" fillId="2" borderId="19" xfId="0" applyNumberFormat="1" applyFont="1" applyFill="1" applyBorder="1" applyAlignment="1">
      <alignment horizontal="center"/>
    </xf>
    <xf numFmtId="185" fontId="16" fillId="2" borderId="44" xfId="0" applyNumberFormat="1" applyFont="1" applyFill="1" applyBorder="1" applyAlignment="1">
      <alignment horizontal="center"/>
    </xf>
    <xf numFmtId="185" fontId="16" fillId="2" borderId="1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87" fontId="8" fillId="2" borderId="56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"/>
    </xf>
    <xf numFmtId="187" fontId="8" fillId="2" borderId="55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"/>
    </xf>
    <xf numFmtId="190" fontId="12" fillId="2" borderId="44" xfId="0" applyNumberFormat="1" applyFont="1" applyFill="1" applyBorder="1" applyAlignment="1">
      <alignment horizontal="center"/>
    </xf>
    <xf numFmtId="190" fontId="12" fillId="2" borderId="19" xfId="0" applyNumberFormat="1" applyFont="1" applyFill="1" applyBorder="1" applyAlignment="1">
      <alignment horizontal="center"/>
    </xf>
    <xf numFmtId="185" fontId="12" fillId="0" borderId="18" xfId="0" applyNumberFormat="1" applyFont="1" applyBorder="1" applyAlignment="1">
      <alignment horizontal="center"/>
    </xf>
    <xf numFmtId="185" fontId="12" fillId="0" borderId="45" xfId="0" applyNumberFormat="1" applyFont="1" applyBorder="1" applyAlignment="1">
      <alignment horizontal="center"/>
    </xf>
    <xf numFmtId="185" fontId="12" fillId="0" borderId="44" xfId="0" applyNumberFormat="1" applyFont="1" applyBorder="1" applyAlignment="1">
      <alignment horizontal="center"/>
    </xf>
    <xf numFmtId="185" fontId="12" fillId="0" borderId="19" xfId="0" applyNumberFormat="1" applyFont="1" applyBorder="1" applyAlignment="1">
      <alignment horizontal="center"/>
    </xf>
    <xf numFmtId="185" fontId="16" fillId="0" borderId="44" xfId="0" applyNumberFormat="1" applyFont="1" applyBorder="1" applyAlignment="1">
      <alignment horizontal="center"/>
    </xf>
    <xf numFmtId="185" fontId="16" fillId="0" borderId="19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87" fontId="8" fillId="0" borderId="56" xfId="0" applyNumberFormat="1" applyFont="1" applyBorder="1" applyAlignment="1">
      <alignment horizontal="center"/>
    </xf>
    <xf numFmtId="187" fontId="8" fillId="0" borderId="35" xfId="0" applyNumberFormat="1" applyFont="1" applyBorder="1" applyAlignment="1">
      <alignment horizontal="center"/>
    </xf>
    <xf numFmtId="187" fontId="8" fillId="0" borderId="55" xfId="0" applyNumberFormat="1" applyFont="1" applyBorder="1" applyAlignment="1">
      <alignment horizontal="center"/>
    </xf>
    <xf numFmtId="187" fontId="8" fillId="0" borderId="7" xfId="0" applyNumberFormat="1" applyFont="1" applyBorder="1" applyAlignment="1">
      <alignment horizontal="center"/>
    </xf>
    <xf numFmtId="190" fontId="12" fillId="0" borderId="44" xfId="0" applyNumberFormat="1" applyFont="1" applyBorder="1" applyAlignment="1">
      <alignment horizontal="center"/>
    </xf>
    <xf numFmtId="190" fontId="12" fillId="0" borderId="19" xfId="0" applyNumberFormat="1" applyFont="1" applyBorder="1" applyAlignment="1">
      <alignment horizontal="center"/>
    </xf>
  </cellXfs>
  <cellStyles count="10">
    <cellStyle name="パーセント" xfId="1" builtinId="5"/>
    <cellStyle name="桁区切り" xfId="2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CC33"/>
      <color rgb="FFFF00FF"/>
      <color rgb="FFFF33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871ABA9-CCF0-4C49-831D-89F3A3AE64F1}"/>
            </a:ext>
          </a:extLst>
        </xdr:cNvPr>
        <xdr:cNvSpPr>
          <a:spLocks noChangeShapeType="1"/>
        </xdr:cNvSpPr>
      </xdr:nvSpPr>
      <xdr:spPr bwMode="auto">
        <a:xfrm flipV="1">
          <a:off x="1335405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4051BC10-06B6-42E5-9A8C-16585D1365A8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C58D0CE-7B1E-4867-AAB6-35D0D7418EA2}"/>
            </a:ext>
          </a:extLst>
        </xdr:cNvPr>
        <xdr:cNvSpPr>
          <a:spLocks noChangeShapeType="1"/>
        </xdr:cNvSpPr>
      </xdr:nvSpPr>
      <xdr:spPr bwMode="auto">
        <a:xfrm flipV="1">
          <a:off x="39500175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66</xdr:row>
      <xdr:rowOff>268060</xdr:rowOff>
    </xdr:from>
    <xdr:to>
      <xdr:col>3</xdr:col>
      <xdr:colOff>572861</xdr:colOff>
      <xdr:row>66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7E6D91C-5968-401A-8E84-F192187846FD}"/>
            </a:ext>
          </a:extLst>
        </xdr:cNvPr>
        <xdr:cNvSpPr>
          <a:spLocks noChangeShapeType="1"/>
        </xdr:cNvSpPr>
      </xdr:nvSpPr>
      <xdr:spPr bwMode="auto">
        <a:xfrm>
          <a:off x="2220686" y="21661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F0AE107-1DDA-47AF-801F-0FC9133A66D8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67</xdr:row>
      <xdr:rowOff>0</xdr:rowOff>
    </xdr:from>
    <xdr:to>
      <xdr:col>18</xdr:col>
      <xdr:colOff>476250</xdr:colOff>
      <xdr:row>67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271BA12-2160-484F-B63E-8B41C811BA40}"/>
            </a:ext>
          </a:extLst>
        </xdr:cNvPr>
        <xdr:cNvSpPr>
          <a:spLocks noChangeShapeType="1"/>
        </xdr:cNvSpPr>
      </xdr:nvSpPr>
      <xdr:spPr bwMode="auto">
        <a:xfrm>
          <a:off x="25384125" y="21669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67</xdr:row>
      <xdr:rowOff>0</xdr:rowOff>
    </xdr:from>
    <xdr:to>
      <xdr:col>19</xdr:col>
      <xdr:colOff>590550</xdr:colOff>
      <xdr:row>67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43A2E03A-8B2D-4CA6-ABD8-C1A11539A074}"/>
            </a:ext>
          </a:extLst>
        </xdr:cNvPr>
        <xdr:cNvSpPr>
          <a:spLocks noChangeShapeType="1"/>
        </xdr:cNvSpPr>
      </xdr:nvSpPr>
      <xdr:spPr bwMode="auto">
        <a:xfrm>
          <a:off x="26889075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8E92F25C-105C-4A1F-A41B-0E2CF736C37E}"/>
            </a:ext>
          </a:extLst>
        </xdr:cNvPr>
        <xdr:cNvSpPr>
          <a:spLocks noChangeShapeType="1"/>
        </xdr:cNvSpPr>
      </xdr:nvSpPr>
      <xdr:spPr bwMode="auto">
        <a:xfrm flipV="1">
          <a:off x="32394525" y="21669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67</xdr:row>
      <xdr:rowOff>0</xdr:rowOff>
    </xdr:from>
    <xdr:to>
      <xdr:col>24</xdr:col>
      <xdr:colOff>523875</xdr:colOff>
      <xdr:row>67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CA33C664-1E29-4452-9550-F212BCB205CC}"/>
            </a:ext>
          </a:extLst>
        </xdr:cNvPr>
        <xdr:cNvSpPr>
          <a:spLocks noChangeShapeType="1"/>
        </xdr:cNvSpPr>
      </xdr:nvSpPr>
      <xdr:spPr bwMode="auto">
        <a:xfrm>
          <a:off x="33556575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67</xdr:row>
      <xdr:rowOff>9525</xdr:rowOff>
    </xdr:from>
    <xdr:to>
      <xdr:col>25</xdr:col>
      <xdr:colOff>476250</xdr:colOff>
      <xdr:row>67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9FFC0CE3-07D8-4F5A-8348-6112E2E185F1}"/>
            </a:ext>
          </a:extLst>
        </xdr:cNvPr>
        <xdr:cNvSpPr>
          <a:spLocks noChangeShapeType="1"/>
        </xdr:cNvSpPr>
      </xdr:nvSpPr>
      <xdr:spPr bwMode="auto">
        <a:xfrm flipV="1">
          <a:off x="34918650" y="21678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67</xdr:row>
      <xdr:rowOff>9525</xdr:rowOff>
    </xdr:from>
    <xdr:to>
      <xdr:col>27</xdr:col>
      <xdr:colOff>381000</xdr:colOff>
      <xdr:row>67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2292C07A-D724-49E2-9839-C5CB13AA17FF}"/>
            </a:ext>
          </a:extLst>
        </xdr:cNvPr>
        <xdr:cNvSpPr>
          <a:spLocks noChangeShapeType="1"/>
        </xdr:cNvSpPr>
      </xdr:nvSpPr>
      <xdr:spPr bwMode="auto">
        <a:xfrm flipV="1">
          <a:off x="37195125" y="21678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67</xdr:row>
      <xdr:rowOff>9525</xdr:rowOff>
    </xdr:from>
    <xdr:to>
      <xdr:col>28</xdr:col>
      <xdr:colOff>428625</xdr:colOff>
      <xdr:row>67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FE78A7B2-3493-4C74-9BA8-7E13AF3A94D6}"/>
            </a:ext>
          </a:extLst>
        </xdr:cNvPr>
        <xdr:cNvSpPr>
          <a:spLocks noChangeShapeType="1"/>
        </xdr:cNvSpPr>
      </xdr:nvSpPr>
      <xdr:spPr bwMode="auto">
        <a:xfrm>
          <a:off x="38233350" y="21678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38CA1D6B-FF1E-4D08-9DC7-03163E4F5E2E}"/>
            </a:ext>
          </a:extLst>
        </xdr:cNvPr>
        <xdr:cNvSpPr>
          <a:spLocks noChangeShapeType="1"/>
        </xdr:cNvSpPr>
      </xdr:nvSpPr>
      <xdr:spPr bwMode="auto">
        <a:xfrm flipV="1">
          <a:off x="39500175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66</xdr:row>
      <xdr:rowOff>9525</xdr:rowOff>
    </xdr:from>
    <xdr:to>
      <xdr:col>29</xdr:col>
      <xdr:colOff>0</xdr:colOff>
      <xdr:row>66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FCF6A190-5FFE-4309-810E-9A1F819569F8}"/>
            </a:ext>
          </a:extLst>
        </xdr:cNvPr>
        <xdr:cNvSpPr>
          <a:spLocks noChangeShapeType="1"/>
        </xdr:cNvSpPr>
      </xdr:nvSpPr>
      <xdr:spPr bwMode="auto">
        <a:xfrm flipV="1">
          <a:off x="39500175" y="21402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66</xdr:row>
      <xdr:rowOff>254453</xdr:rowOff>
    </xdr:from>
    <xdr:to>
      <xdr:col>6</xdr:col>
      <xdr:colOff>581025</xdr:colOff>
      <xdr:row>66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1C4D5741-62DB-4FEA-B215-831170E0E44D}"/>
            </a:ext>
          </a:extLst>
        </xdr:cNvPr>
        <xdr:cNvSpPr>
          <a:spLocks noChangeShapeType="1"/>
        </xdr:cNvSpPr>
      </xdr:nvSpPr>
      <xdr:spPr bwMode="auto">
        <a:xfrm>
          <a:off x="5229225" y="21647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67</xdr:row>
      <xdr:rowOff>0</xdr:rowOff>
    </xdr:from>
    <xdr:to>
      <xdr:col>7</xdr:col>
      <xdr:colOff>561975</xdr:colOff>
      <xdr:row>67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787A893A-F431-4DE6-858D-B188C4F1B41B}"/>
            </a:ext>
          </a:extLst>
        </xdr:cNvPr>
        <xdr:cNvSpPr>
          <a:spLocks noChangeShapeType="1"/>
        </xdr:cNvSpPr>
      </xdr:nvSpPr>
      <xdr:spPr bwMode="auto">
        <a:xfrm>
          <a:off x="6600825" y="21669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1FAEDF25-38EE-42A4-9C3D-EFCD0383FC75}"/>
            </a:ext>
          </a:extLst>
        </xdr:cNvPr>
        <xdr:cNvSpPr>
          <a:spLocks noChangeShapeType="1"/>
        </xdr:cNvSpPr>
      </xdr:nvSpPr>
      <xdr:spPr bwMode="auto">
        <a:xfrm>
          <a:off x="32423100" y="20850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65</xdr:row>
      <xdr:rowOff>0</xdr:rowOff>
    </xdr:from>
    <xdr:to>
      <xdr:col>18</xdr:col>
      <xdr:colOff>476250</xdr:colOff>
      <xdr:row>65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554AF257-925C-4E0E-BE4B-EFDEFB22B331}"/>
            </a:ext>
          </a:extLst>
        </xdr:cNvPr>
        <xdr:cNvSpPr>
          <a:spLocks noChangeShapeType="1"/>
        </xdr:cNvSpPr>
      </xdr:nvSpPr>
      <xdr:spPr bwMode="auto">
        <a:xfrm>
          <a:off x="25384125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65</xdr:row>
      <xdr:rowOff>0</xdr:rowOff>
    </xdr:from>
    <xdr:to>
      <xdr:col>20</xdr:col>
      <xdr:colOff>619125</xdr:colOff>
      <xdr:row>65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647E3C08-C2A5-45FE-8709-09E20AAC5624}"/>
            </a:ext>
          </a:extLst>
        </xdr:cNvPr>
        <xdr:cNvSpPr>
          <a:spLocks noChangeShapeType="1"/>
        </xdr:cNvSpPr>
      </xdr:nvSpPr>
      <xdr:spPr bwMode="auto">
        <a:xfrm>
          <a:off x="28327350" y="21135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65</xdr:row>
      <xdr:rowOff>0</xdr:rowOff>
    </xdr:from>
    <xdr:to>
      <xdr:col>21</xdr:col>
      <xdr:colOff>657225</xdr:colOff>
      <xdr:row>65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31095DA2-EFA9-4B3E-BE7B-8E7586ABD2D0}"/>
            </a:ext>
          </a:extLst>
        </xdr:cNvPr>
        <xdr:cNvSpPr>
          <a:spLocks noChangeShapeType="1"/>
        </xdr:cNvSpPr>
      </xdr:nvSpPr>
      <xdr:spPr bwMode="auto">
        <a:xfrm>
          <a:off x="29756100" y="21135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9525</xdr:rowOff>
    </xdr:from>
    <xdr:to>
      <xdr:col>11</xdr:col>
      <xdr:colOff>0</xdr:colOff>
      <xdr:row>65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6FA9EE62-9E19-4D2A-913E-C64EF83709B2}"/>
            </a:ext>
          </a:extLst>
        </xdr:cNvPr>
        <xdr:cNvSpPr>
          <a:spLocks noChangeShapeType="1"/>
        </xdr:cNvSpPr>
      </xdr:nvSpPr>
      <xdr:spPr bwMode="auto">
        <a:xfrm>
          <a:off x="13201650" y="2114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1CB9D2DC-6401-426C-ABFB-F0E3217D7F8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9D365FCF-7D51-4BA8-A02A-F0EC3894B4A9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DC958D82-AF1E-4FB6-A081-B2449ACA410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13AA3F3B-35EC-4480-A22F-17516AB0E844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2DDBF446-77B6-47CE-85FF-6A6C38F40481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E95DC098-2BC3-44EE-8E09-1852116C4C1E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975258EE-CFB5-4616-AF4D-04245AE7D684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73E71FE7-922D-4DB0-B1CA-9C40F6116568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D7EAA4E4-ABB1-4BB9-A0A8-04892E56035A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DFE22A5C-84A7-4FCF-931D-3D66DFA3ACD3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DD813A25-F776-4B82-B64C-3CE5F6795528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72C5F9E-5EA6-4DB2-B486-9A199D02F033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796B35D3-AEEC-45D6-8E49-5EA1EE057002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24BE2866-C8FA-4670-A43C-220202D97A11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954E64E3-1E95-4C16-9B6A-BF241A4E9DE7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D424B69C-2B13-4D31-94FE-2E8E45EED3C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67</xdr:row>
      <xdr:rowOff>9525</xdr:rowOff>
    </xdr:from>
    <xdr:to>
      <xdr:col>8</xdr:col>
      <xdr:colOff>542925</xdr:colOff>
      <xdr:row>67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A6AAFF49-B3C7-4C46-9940-56EB259F6D39}"/>
            </a:ext>
          </a:extLst>
        </xdr:cNvPr>
        <xdr:cNvSpPr>
          <a:spLocks noChangeShapeType="1"/>
        </xdr:cNvSpPr>
      </xdr:nvSpPr>
      <xdr:spPr bwMode="auto">
        <a:xfrm flipV="1">
          <a:off x="803910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67</xdr:row>
      <xdr:rowOff>9525</xdr:rowOff>
    </xdr:from>
    <xdr:to>
      <xdr:col>8</xdr:col>
      <xdr:colOff>609600</xdr:colOff>
      <xdr:row>67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A4EFB0F0-AB0A-4C56-9B09-6B329DC47802}"/>
            </a:ext>
          </a:extLst>
        </xdr:cNvPr>
        <xdr:cNvSpPr>
          <a:spLocks noChangeShapeType="1"/>
        </xdr:cNvSpPr>
      </xdr:nvSpPr>
      <xdr:spPr bwMode="auto">
        <a:xfrm flipV="1">
          <a:off x="8029575" y="21678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67</xdr:row>
      <xdr:rowOff>0</xdr:rowOff>
    </xdr:from>
    <xdr:to>
      <xdr:col>20</xdr:col>
      <xdr:colOff>619125</xdr:colOff>
      <xdr:row>67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A697C2C3-A90B-43C7-B372-13BCE9C7C294}"/>
            </a:ext>
          </a:extLst>
        </xdr:cNvPr>
        <xdr:cNvSpPr>
          <a:spLocks noChangeShapeType="1"/>
        </xdr:cNvSpPr>
      </xdr:nvSpPr>
      <xdr:spPr bwMode="auto">
        <a:xfrm>
          <a:off x="28327350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67</xdr:row>
      <xdr:rowOff>0</xdr:rowOff>
    </xdr:from>
    <xdr:to>
      <xdr:col>21</xdr:col>
      <xdr:colOff>657225</xdr:colOff>
      <xdr:row>67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F29708A2-0971-4E17-94DF-E25D6A514A70}"/>
            </a:ext>
          </a:extLst>
        </xdr:cNvPr>
        <xdr:cNvSpPr>
          <a:spLocks noChangeShapeType="1"/>
        </xdr:cNvSpPr>
      </xdr:nvSpPr>
      <xdr:spPr bwMode="auto">
        <a:xfrm>
          <a:off x="29756100" y="21669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65</xdr:row>
      <xdr:rowOff>9525</xdr:rowOff>
    </xdr:from>
    <xdr:to>
      <xdr:col>8</xdr:col>
      <xdr:colOff>542925</xdr:colOff>
      <xdr:row>65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77FB6B93-A6F1-4F91-8A39-F8EAB00D99DB}"/>
            </a:ext>
          </a:extLst>
        </xdr:cNvPr>
        <xdr:cNvSpPr>
          <a:spLocks noChangeShapeType="1"/>
        </xdr:cNvSpPr>
      </xdr:nvSpPr>
      <xdr:spPr bwMode="auto">
        <a:xfrm flipV="1">
          <a:off x="803910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65</xdr:row>
      <xdr:rowOff>9525</xdr:rowOff>
    </xdr:from>
    <xdr:to>
      <xdr:col>8</xdr:col>
      <xdr:colOff>609600</xdr:colOff>
      <xdr:row>65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761159CD-46B6-49F8-9F5C-FEEC6FEFDC6D}"/>
            </a:ext>
          </a:extLst>
        </xdr:cNvPr>
        <xdr:cNvSpPr>
          <a:spLocks noChangeShapeType="1"/>
        </xdr:cNvSpPr>
      </xdr:nvSpPr>
      <xdr:spPr bwMode="auto">
        <a:xfrm flipV="1">
          <a:off x="8029575" y="21145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B2FECF9-40C6-407D-A7DC-E1815A085678}"/>
            </a:ext>
          </a:extLst>
        </xdr:cNvPr>
        <xdr:cNvSpPr>
          <a:spLocks noChangeShapeType="1"/>
        </xdr:cNvSpPr>
      </xdr:nvSpPr>
      <xdr:spPr bwMode="auto">
        <a:xfrm flipV="1">
          <a:off x="1335405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8492C337-6E60-4C6F-81A2-5670AA3681FA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CB468917-36FF-41D3-A9F2-D60C8BE5FEFD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66</xdr:row>
      <xdr:rowOff>268061</xdr:rowOff>
    </xdr:from>
    <xdr:to>
      <xdr:col>4</xdr:col>
      <xdr:colOff>572860</xdr:colOff>
      <xdr:row>66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828B3994-B4D0-439E-821C-5E28DB4CDECE}"/>
            </a:ext>
          </a:extLst>
        </xdr:cNvPr>
        <xdr:cNvSpPr>
          <a:spLocks noChangeShapeType="1"/>
        </xdr:cNvSpPr>
      </xdr:nvSpPr>
      <xdr:spPr bwMode="auto">
        <a:xfrm>
          <a:off x="3096985" y="21661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68</xdr:row>
      <xdr:rowOff>48985</xdr:rowOff>
    </xdr:from>
    <xdr:to>
      <xdr:col>6</xdr:col>
      <xdr:colOff>152400</xdr:colOff>
      <xdr:row>71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61D00A5B-490D-4D18-B4CF-DAB2C267C001}"/>
            </a:ext>
          </a:extLst>
        </xdr:cNvPr>
        <xdr:cNvSpPr>
          <a:spLocks/>
        </xdr:cNvSpPr>
      </xdr:nvSpPr>
      <xdr:spPr bwMode="auto">
        <a:xfrm>
          <a:off x="5172075" y="21985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65</xdr:row>
      <xdr:rowOff>0</xdr:rowOff>
    </xdr:from>
    <xdr:to>
      <xdr:col>19</xdr:col>
      <xdr:colOff>590550</xdr:colOff>
      <xdr:row>65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FED9002F-D3D8-47C7-84EE-12C99EB7AE5B}"/>
            </a:ext>
          </a:extLst>
        </xdr:cNvPr>
        <xdr:cNvSpPr>
          <a:spLocks noChangeShapeType="1"/>
        </xdr:cNvSpPr>
      </xdr:nvSpPr>
      <xdr:spPr bwMode="auto">
        <a:xfrm>
          <a:off x="26917650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67</xdr:row>
      <xdr:rowOff>2721</xdr:rowOff>
    </xdr:from>
    <xdr:to>
      <xdr:col>22</xdr:col>
      <xdr:colOff>608240</xdr:colOff>
      <xdr:row>67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F17466D2-6B7D-46B4-9299-9E45C4BAE6AC}"/>
            </a:ext>
          </a:extLst>
        </xdr:cNvPr>
        <xdr:cNvSpPr>
          <a:spLocks noChangeShapeType="1"/>
        </xdr:cNvSpPr>
      </xdr:nvSpPr>
      <xdr:spPr bwMode="auto">
        <a:xfrm>
          <a:off x="31383515" y="21672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67</xdr:row>
      <xdr:rowOff>12700</xdr:rowOff>
    </xdr:from>
    <xdr:to>
      <xdr:col>26</xdr:col>
      <xdr:colOff>498475</xdr:colOff>
      <xdr:row>67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86C9EA1-F129-4D8E-BA02-78FEA8E9523F}"/>
            </a:ext>
          </a:extLst>
        </xdr:cNvPr>
        <xdr:cNvSpPr>
          <a:spLocks noChangeShapeType="1"/>
        </xdr:cNvSpPr>
      </xdr:nvSpPr>
      <xdr:spPr bwMode="auto">
        <a:xfrm flipV="1">
          <a:off x="36055300" y="21682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EE5BD441-2D67-40EF-BB57-A50EA39D2E56}"/>
            </a:ext>
          </a:extLst>
        </xdr:cNvPr>
        <xdr:cNvSpPr>
          <a:spLocks noChangeShapeType="1"/>
        </xdr:cNvSpPr>
      </xdr:nvSpPr>
      <xdr:spPr bwMode="auto">
        <a:xfrm flipV="1">
          <a:off x="1335405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50818C7A-1FFB-409D-B59B-BAE2DCDBF45B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8CB543F2-F299-483C-9DCE-80EAF280D014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63</xdr:row>
      <xdr:rowOff>268060</xdr:rowOff>
    </xdr:from>
    <xdr:to>
      <xdr:col>3</xdr:col>
      <xdr:colOff>572861</xdr:colOff>
      <xdr:row>63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BCD0AF62-6C92-4AAD-A9F7-BE2EDDEC7990}"/>
            </a:ext>
          </a:extLst>
        </xdr:cNvPr>
        <xdr:cNvSpPr>
          <a:spLocks noChangeShapeType="1"/>
        </xdr:cNvSpPr>
      </xdr:nvSpPr>
      <xdr:spPr bwMode="auto">
        <a:xfrm>
          <a:off x="2220686" y="20632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707FF485-F214-4237-888B-8AAEA1333D8A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0</xdr:rowOff>
    </xdr:from>
    <xdr:to>
      <xdr:col>18</xdr:col>
      <xdr:colOff>476250</xdr:colOff>
      <xdr:row>64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5A3301AA-912F-461E-91A5-8304B364E827}"/>
            </a:ext>
          </a:extLst>
        </xdr:cNvPr>
        <xdr:cNvSpPr>
          <a:spLocks noChangeShapeType="1"/>
        </xdr:cNvSpPr>
      </xdr:nvSpPr>
      <xdr:spPr bwMode="auto">
        <a:xfrm>
          <a:off x="25384125" y="20640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64</xdr:row>
      <xdr:rowOff>0</xdr:rowOff>
    </xdr:from>
    <xdr:to>
      <xdr:col>19</xdr:col>
      <xdr:colOff>590550</xdr:colOff>
      <xdr:row>64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559B764A-5291-4AF0-9759-163155DC96F8}"/>
            </a:ext>
          </a:extLst>
        </xdr:cNvPr>
        <xdr:cNvSpPr>
          <a:spLocks noChangeShapeType="1"/>
        </xdr:cNvSpPr>
      </xdr:nvSpPr>
      <xdr:spPr bwMode="auto">
        <a:xfrm>
          <a:off x="268890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D7FAC02E-158F-4ECC-BF45-E3594DF2103A}"/>
            </a:ext>
          </a:extLst>
        </xdr:cNvPr>
        <xdr:cNvSpPr>
          <a:spLocks noChangeShapeType="1"/>
        </xdr:cNvSpPr>
      </xdr:nvSpPr>
      <xdr:spPr bwMode="auto">
        <a:xfrm flipV="1">
          <a:off x="32394525" y="20640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64</xdr:row>
      <xdr:rowOff>0</xdr:rowOff>
    </xdr:from>
    <xdr:to>
      <xdr:col>24</xdr:col>
      <xdr:colOff>523875</xdr:colOff>
      <xdr:row>64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B5459470-1243-4086-A765-62E0C7B4E2A8}"/>
            </a:ext>
          </a:extLst>
        </xdr:cNvPr>
        <xdr:cNvSpPr>
          <a:spLocks noChangeShapeType="1"/>
        </xdr:cNvSpPr>
      </xdr:nvSpPr>
      <xdr:spPr bwMode="auto">
        <a:xfrm>
          <a:off x="335565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64</xdr:row>
      <xdr:rowOff>9525</xdr:rowOff>
    </xdr:from>
    <xdr:to>
      <xdr:col>25</xdr:col>
      <xdr:colOff>476250</xdr:colOff>
      <xdr:row>64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F2A9FCB7-A7BE-4D72-A82A-1E5C355C1F7F}"/>
            </a:ext>
          </a:extLst>
        </xdr:cNvPr>
        <xdr:cNvSpPr>
          <a:spLocks noChangeShapeType="1"/>
        </xdr:cNvSpPr>
      </xdr:nvSpPr>
      <xdr:spPr bwMode="auto">
        <a:xfrm flipV="1">
          <a:off x="34918650" y="20650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64</xdr:row>
      <xdr:rowOff>9525</xdr:rowOff>
    </xdr:from>
    <xdr:to>
      <xdr:col>27</xdr:col>
      <xdr:colOff>381000</xdr:colOff>
      <xdr:row>64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D6B3D10C-381A-48F5-8088-E267A3B505BF}"/>
            </a:ext>
          </a:extLst>
        </xdr:cNvPr>
        <xdr:cNvSpPr>
          <a:spLocks noChangeShapeType="1"/>
        </xdr:cNvSpPr>
      </xdr:nvSpPr>
      <xdr:spPr bwMode="auto">
        <a:xfrm flipV="1">
          <a:off x="37195125" y="20650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64</xdr:row>
      <xdr:rowOff>9525</xdr:rowOff>
    </xdr:from>
    <xdr:to>
      <xdr:col>28</xdr:col>
      <xdr:colOff>428625</xdr:colOff>
      <xdr:row>64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56CD578D-68FE-454D-99B0-BA00D135C82E}"/>
            </a:ext>
          </a:extLst>
        </xdr:cNvPr>
        <xdr:cNvSpPr>
          <a:spLocks noChangeShapeType="1"/>
        </xdr:cNvSpPr>
      </xdr:nvSpPr>
      <xdr:spPr bwMode="auto">
        <a:xfrm>
          <a:off x="38233350" y="20650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07B88469-D341-4933-8919-D2EF981F4604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63</xdr:row>
      <xdr:rowOff>9525</xdr:rowOff>
    </xdr:from>
    <xdr:to>
      <xdr:col>29</xdr:col>
      <xdr:colOff>0</xdr:colOff>
      <xdr:row>63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FF88EE16-7F8A-4B6D-B56E-8DE3B3FAD259}"/>
            </a:ext>
          </a:extLst>
        </xdr:cNvPr>
        <xdr:cNvSpPr>
          <a:spLocks noChangeShapeType="1"/>
        </xdr:cNvSpPr>
      </xdr:nvSpPr>
      <xdr:spPr bwMode="auto">
        <a:xfrm flipV="1">
          <a:off x="39500175" y="20373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63</xdr:row>
      <xdr:rowOff>254453</xdr:rowOff>
    </xdr:from>
    <xdr:to>
      <xdr:col>6</xdr:col>
      <xdr:colOff>581025</xdr:colOff>
      <xdr:row>63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108A8830-0969-4802-B804-82B966ADB00C}"/>
            </a:ext>
          </a:extLst>
        </xdr:cNvPr>
        <xdr:cNvSpPr>
          <a:spLocks noChangeShapeType="1"/>
        </xdr:cNvSpPr>
      </xdr:nvSpPr>
      <xdr:spPr bwMode="auto">
        <a:xfrm>
          <a:off x="5229225" y="20618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64</xdr:row>
      <xdr:rowOff>0</xdr:rowOff>
    </xdr:from>
    <xdr:to>
      <xdr:col>7</xdr:col>
      <xdr:colOff>561975</xdr:colOff>
      <xdr:row>64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857C74D7-2D75-44BF-ADFF-7F00BF4667AE}"/>
            </a:ext>
          </a:extLst>
        </xdr:cNvPr>
        <xdr:cNvSpPr>
          <a:spLocks noChangeShapeType="1"/>
        </xdr:cNvSpPr>
      </xdr:nvSpPr>
      <xdr:spPr bwMode="auto">
        <a:xfrm>
          <a:off x="6600825" y="20640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61</xdr:row>
      <xdr:rowOff>0</xdr:rowOff>
    </xdr:from>
    <xdr:to>
      <xdr:col>23</xdr:col>
      <xdr:colOff>409575</xdr:colOff>
      <xdr:row>61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55F17A46-BC23-45C0-9550-A0F382D58C1D}"/>
            </a:ext>
          </a:extLst>
        </xdr:cNvPr>
        <xdr:cNvSpPr>
          <a:spLocks noChangeShapeType="1"/>
        </xdr:cNvSpPr>
      </xdr:nvSpPr>
      <xdr:spPr bwMode="auto">
        <a:xfrm>
          <a:off x="32423100" y="19821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62</xdr:row>
      <xdr:rowOff>0</xdr:rowOff>
    </xdr:from>
    <xdr:to>
      <xdr:col>18</xdr:col>
      <xdr:colOff>476250</xdr:colOff>
      <xdr:row>62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E83D78A-3FB4-4FFE-8216-AEAA80728065}"/>
            </a:ext>
          </a:extLst>
        </xdr:cNvPr>
        <xdr:cNvSpPr>
          <a:spLocks noChangeShapeType="1"/>
        </xdr:cNvSpPr>
      </xdr:nvSpPr>
      <xdr:spPr bwMode="auto">
        <a:xfrm>
          <a:off x="25384125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20</xdr:col>
      <xdr:colOff>619125</xdr:colOff>
      <xdr:row>62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3AC1A47C-82A7-4420-A0E8-DBDE867D5F32}"/>
            </a:ext>
          </a:extLst>
        </xdr:cNvPr>
        <xdr:cNvSpPr>
          <a:spLocks noChangeShapeType="1"/>
        </xdr:cNvSpPr>
      </xdr:nvSpPr>
      <xdr:spPr bwMode="auto">
        <a:xfrm>
          <a:off x="28327350" y="20107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62</xdr:row>
      <xdr:rowOff>0</xdr:rowOff>
    </xdr:from>
    <xdr:to>
      <xdr:col>21</xdr:col>
      <xdr:colOff>657225</xdr:colOff>
      <xdr:row>62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9142387E-723D-4356-A2AC-B3A8B2B17748}"/>
            </a:ext>
          </a:extLst>
        </xdr:cNvPr>
        <xdr:cNvSpPr>
          <a:spLocks noChangeShapeType="1"/>
        </xdr:cNvSpPr>
      </xdr:nvSpPr>
      <xdr:spPr bwMode="auto">
        <a:xfrm>
          <a:off x="29756100" y="20107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9525</xdr:rowOff>
    </xdr:from>
    <xdr:to>
      <xdr:col>11</xdr:col>
      <xdr:colOff>0</xdr:colOff>
      <xdr:row>62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F8B45D4-9C15-4F86-A75D-C1D28DB75183}"/>
            </a:ext>
          </a:extLst>
        </xdr:cNvPr>
        <xdr:cNvSpPr>
          <a:spLocks noChangeShapeType="1"/>
        </xdr:cNvSpPr>
      </xdr:nvSpPr>
      <xdr:spPr bwMode="auto">
        <a:xfrm>
          <a:off x="13201650" y="20116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0FB159F9-5ED0-422B-B1AD-B1ED52D5CE47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56ACFB2B-A381-45AF-A03C-6CF3599AD5B6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42195331-B510-4798-BAA1-9E626E38729A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A996D216-276A-4ECF-9D77-103B72063449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644C8140-DCA1-4CD6-9938-A3BE8C8DD955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B2F7A4FE-CEAA-4620-8A18-B40C7BC7AF3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9D2B126D-8629-4129-8401-1D5BB46143B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F1A9B300-5776-4016-8DEC-A75659A6081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AD20F987-2650-47E7-BB8E-DBEB76B0D239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5A397402-F69A-42A5-9591-88C07DC8D0E5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5F61759E-5A31-4E90-94C4-45F824AEAE62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2E7AFE0F-9032-469A-9F22-00F033A6F9A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BA5A14A3-9A92-4E0C-9646-37E323D9809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3664ED9E-1FE2-4682-9321-34FE4E256254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24845B84-CD5A-4363-BC3C-B3D7E05D34F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0A0A4D2C-F92A-4BAE-B92C-DF3033D95C6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64</xdr:row>
      <xdr:rowOff>9525</xdr:rowOff>
    </xdr:from>
    <xdr:to>
      <xdr:col>8</xdr:col>
      <xdr:colOff>542925</xdr:colOff>
      <xdr:row>64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4FC03B83-F96F-41D4-97E4-72AC5E118F14}"/>
            </a:ext>
          </a:extLst>
        </xdr:cNvPr>
        <xdr:cNvSpPr>
          <a:spLocks noChangeShapeType="1"/>
        </xdr:cNvSpPr>
      </xdr:nvSpPr>
      <xdr:spPr bwMode="auto">
        <a:xfrm flipV="1">
          <a:off x="803910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64</xdr:row>
      <xdr:rowOff>9525</xdr:rowOff>
    </xdr:from>
    <xdr:to>
      <xdr:col>8</xdr:col>
      <xdr:colOff>609600</xdr:colOff>
      <xdr:row>64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BD6609E4-344D-4BAD-B24B-7F8074883647}"/>
            </a:ext>
          </a:extLst>
        </xdr:cNvPr>
        <xdr:cNvSpPr>
          <a:spLocks noChangeShapeType="1"/>
        </xdr:cNvSpPr>
      </xdr:nvSpPr>
      <xdr:spPr bwMode="auto">
        <a:xfrm flipV="1">
          <a:off x="8029575" y="20650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64</xdr:row>
      <xdr:rowOff>0</xdr:rowOff>
    </xdr:from>
    <xdr:to>
      <xdr:col>20</xdr:col>
      <xdr:colOff>619125</xdr:colOff>
      <xdr:row>64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9D924C10-B6C3-4C3E-85F0-113C583E26D6}"/>
            </a:ext>
          </a:extLst>
        </xdr:cNvPr>
        <xdr:cNvSpPr>
          <a:spLocks noChangeShapeType="1"/>
        </xdr:cNvSpPr>
      </xdr:nvSpPr>
      <xdr:spPr bwMode="auto">
        <a:xfrm>
          <a:off x="283273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64</xdr:row>
      <xdr:rowOff>0</xdr:rowOff>
    </xdr:from>
    <xdr:to>
      <xdr:col>21</xdr:col>
      <xdr:colOff>657225</xdr:colOff>
      <xdr:row>64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87C5E226-8498-4801-B646-11F159F5396D}"/>
            </a:ext>
          </a:extLst>
        </xdr:cNvPr>
        <xdr:cNvSpPr>
          <a:spLocks noChangeShapeType="1"/>
        </xdr:cNvSpPr>
      </xdr:nvSpPr>
      <xdr:spPr bwMode="auto">
        <a:xfrm>
          <a:off x="29756100" y="20640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62</xdr:row>
      <xdr:rowOff>9525</xdr:rowOff>
    </xdr:from>
    <xdr:to>
      <xdr:col>8</xdr:col>
      <xdr:colOff>542925</xdr:colOff>
      <xdr:row>62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E82B2D7F-3558-4E50-86DE-669B0A8AA02D}"/>
            </a:ext>
          </a:extLst>
        </xdr:cNvPr>
        <xdr:cNvSpPr>
          <a:spLocks noChangeShapeType="1"/>
        </xdr:cNvSpPr>
      </xdr:nvSpPr>
      <xdr:spPr bwMode="auto">
        <a:xfrm flipV="1">
          <a:off x="803910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62</xdr:row>
      <xdr:rowOff>9525</xdr:rowOff>
    </xdr:from>
    <xdr:to>
      <xdr:col>8</xdr:col>
      <xdr:colOff>609600</xdr:colOff>
      <xdr:row>62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DC3BBE93-ED0B-4EEC-ACF9-C1399ED540E2}"/>
            </a:ext>
          </a:extLst>
        </xdr:cNvPr>
        <xdr:cNvSpPr>
          <a:spLocks noChangeShapeType="1"/>
        </xdr:cNvSpPr>
      </xdr:nvSpPr>
      <xdr:spPr bwMode="auto">
        <a:xfrm flipV="1">
          <a:off x="8029575" y="2011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5F62D231-DF3B-4628-9595-B7423896A435}"/>
            </a:ext>
          </a:extLst>
        </xdr:cNvPr>
        <xdr:cNvSpPr>
          <a:spLocks noChangeShapeType="1"/>
        </xdr:cNvSpPr>
      </xdr:nvSpPr>
      <xdr:spPr bwMode="auto">
        <a:xfrm flipV="1">
          <a:off x="1335405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43897F51-5E81-46AC-A7F7-E636DBE2D000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007D1A03-C9D3-465F-8068-FE0932189336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63</xdr:row>
      <xdr:rowOff>268061</xdr:rowOff>
    </xdr:from>
    <xdr:to>
      <xdr:col>4</xdr:col>
      <xdr:colOff>572860</xdr:colOff>
      <xdr:row>63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E758F505-B7E2-4C9A-BA4B-EC552A3D93CD}"/>
            </a:ext>
          </a:extLst>
        </xdr:cNvPr>
        <xdr:cNvSpPr>
          <a:spLocks noChangeShapeType="1"/>
        </xdr:cNvSpPr>
      </xdr:nvSpPr>
      <xdr:spPr bwMode="auto">
        <a:xfrm>
          <a:off x="3096985" y="20632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65</xdr:row>
      <xdr:rowOff>48985</xdr:rowOff>
    </xdr:from>
    <xdr:to>
      <xdr:col>6</xdr:col>
      <xdr:colOff>152400</xdr:colOff>
      <xdr:row>68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DEA6F50B-42A3-4541-ACA8-262FE6001AA6}"/>
            </a:ext>
          </a:extLst>
        </xdr:cNvPr>
        <xdr:cNvSpPr>
          <a:spLocks/>
        </xdr:cNvSpPr>
      </xdr:nvSpPr>
      <xdr:spPr bwMode="auto">
        <a:xfrm>
          <a:off x="5172075" y="20956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62</xdr:row>
      <xdr:rowOff>0</xdr:rowOff>
    </xdr:from>
    <xdr:to>
      <xdr:col>19</xdr:col>
      <xdr:colOff>590550</xdr:colOff>
      <xdr:row>62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6465B571-F814-4831-96F1-BCC0AD21B8ED}"/>
            </a:ext>
          </a:extLst>
        </xdr:cNvPr>
        <xdr:cNvSpPr>
          <a:spLocks noChangeShapeType="1"/>
        </xdr:cNvSpPr>
      </xdr:nvSpPr>
      <xdr:spPr bwMode="auto">
        <a:xfrm>
          <a:off x="26917650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64</xdr:row>
      <xdr:rowOff>2721</xdr:rowOff>
    </xdr:from>
    <xdr:to>
      <xdr:col>22</xdr:col>
      <xdr:colOff>608240</xdr:colOff>
      <xdr:row>64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33E419CD-E3B2-4F27-8496-357CF3E0FA44}"/>
            </a:ext>
          </a:extLst>
        </xdr:cNvPr>
        <xdr:cNvSpPr>
          <a:spLocks noChangeShapeType="1"/>
        </xdr:cNvSpPr>
      </xdr:nvSpPr>
      <xdr:spPr bwMode="auto">
        <a:xfrm>
          <a:off x="31383515" y="20643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64</xdr:row>
      <xdr:rowOff>12700</xdr:rowOff>
    </xdr:from>
    <xdr:to>
      <xdr:col>26</xdr:col>
      <xdr:colOff>498475</xdr:colOff>
      <xdr:row>64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627B4BB-DC2F-4CF0-B5CC-A88ED1E8D2AE}"/>
            </a:ext>
          </a:extLst>
        </xdr:cNvPr>
        <xdr:cNvSpPr>
          <a:spLocks noChangeShapeType="1"/>
        </xdr:cNvSpPr>
      </xdr:nvSpPr>
      <xdr:spPr bwMode="auto">
        <a:xfrm flipV="1">
          <a:off x="36055300" y="20653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A8852708-CC9C-4B1B-9C5A-8364C9B06CDC}"/>
            </a:ext>
          </a:extLst>
        </xdr:cNvPr>
        <xdr:cNvSpPr>
          <a:spLocks noChangeShapeType="1"/>
        </xdr:cNvSpPr>
      </xdr:nvSpPr>
      <xdr:spPr bwMode="auto">
        <a:xfrm flipV="1">
          <a:off x="1335405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870990D2-C420-4664-9348-8856DD14E101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DF5C6129-8445-4C50-900D-25F98DAB966D}"/>
            </a:ext>
          </a:extLst>
        </xdr:cNvPr>
        <xdr:cNvSpPr>
          <a:spLocks noChangeShapeType="1"/>
        </xdr:cNvSpPr>
      </xdr:nvSpPr>
      <xdr:spPr bwMode="auto">
        <a:xfrm flipV="1">
          <a:off x="39500175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72</xdr:row>
      <xdr:rowOff>268060</xdr:rowOff>
    </xdr:from>
    <xdr:to>
      <xdr:col>3</xdr:col>
      <xdr:colOff>572861</xdr:colOff>
      <xdr:row>72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81080244-F009-45C8-8335-D95AB2369B16}"/>
            </a:ext>
          </a:extLst>
        </xdr:cNvPr>
        <xdr:cNvSpPr>
          <a:spLocks noChangeShapeType="1"/>
        </xdr:cNvSpPr>
      </xdr:nvSpPr>
      <xdr:spPr bwMode="auto">
        <a:xfrm>
          <a:off x="2220686" y="237186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0E4D2D61-87E5-4290-805C-BB1AB6022FA9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73</xdr:row>
      <xdr:rowOff>0</xdr:rowOff>
    </xdr:from>
    <xdr:to>
      <xdr:col>18</xdr:col>
      <xdr:colOff>476250</xdr:colOff>
      <xdr:row>73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0356F30D-8746-4753-A346-0E10E4D3FF5F}"/>
            </a:ext>
          </a:extLst>
        </xdr:cNvPr>
        <xdr:cNvSpPr>
          <a:spLocks noChangeShapeType="1"/>
        </xdr:cNvSpPr>
      </xdr:nvSpPr>
      <xdr:spPr bwMode="auto">
        <a:xfrm>
          <a:off x="25384125" y="237267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73</xdr:row>
      <xdr:rowOff>0</xdr:rowOff>
    </xdr:from>
    <xdr:to>
      <xdr:col>19</xdr:col>
      <xdr:colOff>590550</xdr:colOff>
      <xdr:row>73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CE54DEA2-1C40-4A6C-B294-A6DA33684B75}"/>
            </a:ext>
          </a:extLst>
        </xdr:cNvPr>
        <xdr:cNvSpPr>
          <a:spLocks noChangeShapeType="1"/>
        </xdr:cNvSpPr>
      </xdr:nvSpPr>
      <xdr:spPr bwMode="auto">
        <a:xfrm>
          <a:off x="268890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73</xdr:row>
      <xdr:rowOff>0</xdr:rowOff>
    </xdr:from>
    <xdr:to>
      <xdr:col>23</xdr:col>
      <xdr:colOff>409575</xdr:colOff>
      <xdr:row>73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73594B39-CC21-4A13-9C23-21DEFAA9B131}"/>
            </a:ext>
          </a:extLst>
        </xdr:cNvPr>
        <xdr:cNvSpPr>
          <a:spLocks noChangeShapeType="1"/>
        </xdr:cNvSpPr>
      </xdr:nvSpPr>
      <xdr:spPr bwMode="auto">
        <a:xfrm flipV="1">
          <a:off x="32394525" y="237267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73</xdr:row>
      <xdr:rowOff>0</xdr:rowOff>
    </xdr:from>
    <xdr:to>
      <xdr:col>24</xdr:col>
      <xdr:colOff>523875</xdr:colOff>
      <xdr:row>73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90172B6F-12C6-4153-98B2-FD7F076E0C66}"/>
            </a:ext>
          </a:extLst>
        </xdr:cNvPr>
        <xdr:cNvSpPr>
          <a:spLocks noChangeShapeType="1"/>
        </xdr:cNvSpPr>
      </xdr:nvSpPr>
      <xdr:spPr bwMode="auto">
        <a:xfrm>
          <a:off x="335565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73</xdr:row>
      <xdr:rowOff>9525</xdr:rowOff>
    </xdr:from>
    <xdr:to>
      <xdr:col>25</xdr:col>
      <xdr:colOff>476250</xdr:colOff>
      <xdr:row>73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86FFA7E5-321A-40E8-9BD3-C08853A4389C}"/>
            </a:ext>
          </a:extLst>
        </xdr:cNvPr>
        <xdr:cNvSpPr>
          <a:spLocks noChangeShapeType="1"/>
        </xdr:cNvSpPr>
      </xdr:nvSpPr>
      <xdr:spPr bwMode="auto">
        <a:xfrm flipV="1">
          <a:off x="34918650" y="237363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73</xdr:row>
      <xdr:rowOff>9525</xdr:rowOff>
    </xdr:from>
    <xdr:to>
      <xdr:col>27</xdr:col>
      <xdr:colOff>381000</xdr:colOff>
      <xdr:row>73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C33A3F96-145A-452E-B8A7-3804473944CF}"/>
            </a:ext>
          </a:extLst>
        </xdr:cNvPr>
        <xdr:cNvSpPr>
          <a:spLocks noChangeShapeType="1"/>
        </xdr:cNvSpPr>
      </xdr:nvSpPr>
      <xdr:spPr bwMode="auto">
        <a:xfrm flipV="1">
          <a:off x="37195125" y="237363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73</xdr:row>
      <xdr:rowOff>9525</xdr:rowOff>
    </xdr:from>
    <xdr:to>
      <xdr:col>28</xdr:col>
      <xdr:colOff>428625</xdr:colOff>
      <xdr:row>73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F21842D2-475B-4C82-8A52-1810C98E2EB5}"/>
            </a:ext>
          </a:extLst>
        </xdr:cNvPr>
        <xdr:cNvSpPr>
          <a:spLocks noChangeShapeType="1"/>
        </xdr:cNvSpPr>
      </xdr:nvSpPr>
      <xdr:spPr bwMode="auto">
        <a:xfrm>
          <a:off x="38233350" y="237363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6CB622E1-1998-49D2-B472-7D28793AAD85}"/>
            </a:ext>
          </a:extLst>
        </xdr:cNvPr>
        <xdr:cNvSpPr>
          <a:spLocks noChangeShapeType="1"/>
        </xdr:cNvSpPr>
      </xdr:nvSpPr>
      <xdr:spPr bwMode="auto">
        <a:xfrm flipV="1">
          <a:off x="39500175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72</xdr:row>
      <xdr:rowOff>9525</xdr:rowOff>
    </xdr:from>
    <xdr:to>
      <xdr:col>29</xdr:col>
      <xdr:colOff>0</xdr:colOff>
      <xdr:row>72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3EFEEEC9-AF73-4F10-8758-952590DB42CF}"/>
            </a:ext>
          </a:extLst>
        </xdr:cNvPr>
        <xdr:cNvSpPr>
          <a:spLocks noChangeShapeType="1"/>
        </xdr:cNvSpPr>
      </xdr:nvSpPr>
      <xdr:spPr bwMode="auto">
        <a:xfrm flipV="1">
          <a:off x="39500175" y="23460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72</xdr:row>
      <xdr:rowOff>254453</xdr:rowOff>
    </xdr:from>
    <xdr:to>
      <xdr:col>6</xdr:col>
      <xdr:colOff>581025</xdr:colOff>
      <xdr:row>72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3F863C58-5047-466E-A357-FE50A856FBA0}"/>
            </a:ext>
          </a:extLst>
        </xdr:cNvPr>
        <xdr:cNvSpPr>
          <a:spLocks noChangeShapeType="1"/>
        </xdr:cNvSpPr>
      </xdr:nvSpPr>
      <xdr:spPr bwMode="auto">
        <a:xfrm>
          <a:off x="5229225" y="237050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73</xdr:row>
      <xdr:rowOff>0</xdr:rowOff>
    </xdr:from>
    <xdr:to>
      <xdr:col>7</xdr:col>
      <xdr:colOff>561975</xdr:colOff>
      <xdr:row>73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5F31CFF3-5917-4CB7-A5F6-3147EC407B54}"/>
            </a:ext>
          </a:extLst>
        </xdr:cNvPr>
        <xdr:cNvSpPr>
          <a:spLocks noChangeShapeType="1"/>
        </xdr:cNvSpPr>
      </xdr:nvSpPr>
      <xdr:spPr bwMode="auto">
        <a:xfrm>
          <a:off x="6600825" y="237267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6516DFB8-42FA-4024-BD6D-C5A9362111B9}"/>
            </a:ext>
          </a:extLst>
        </xdr:cNvPr>
        <xdr:cNvSpPr>
          <a:spLocks noChangeShapeType="1"/>
        </xdr:cNvSpPr>
      </xdr:nvSpPr>
      <xdr:spPr bwMode="auto">
        <a:xfrm>
          <a:off x="32423100" y="229076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C4E23E1-52CA-4425-BD2F-D7D11BF41EE0}"/>
            </a:ext>
          </a:extLst>
        </xdr:cNvPr>
        <xdr:cNvSpPr>
          <a:spLocks noChangeShapeType="1"/>
        </xdr:cNvSpPr>
      </xdr:nvSpPr>
      <xdr:spPr bwMode="auto">
        <a:xfrm>
          <a:off x="25384125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8C193014-D884-4F04-AB0A-88C24D9DE4CB}"/>
            </a:ext>
          </a:extLst>
        </xdr:cNvPr>
        <xdr:cNvSpPr>
          <a:spLocks noChangeShapeType="1"/>
        </xdr:cNvSpPr>
      </xdr:nvSpPr>
      <xdr:spPr bwMode="auto">
        <a:xfrm>
          <a:off x="28327350" y="23193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3F605822-C462-46BC-B5A1-217D2DEB3ED6}"/>
            </a:ext>
          </a:extLst>
        </xdr:cNvPr>
        <xdr:cNvSpPr>
          <a:spLocks noChangeShapeType="1"/>
        </xdr:cNvSpPr>
      </xdr:nvSpPr>
      <xdr:spPr bwMode="auto">
        <a:xfrm>
          <a:off x="29756100" y="23193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71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B976BC92-70D8-4764-927B-33CE899BA04D}"/>
            </a:ext>
          </a:extLst>
        </xdr:cNvPr>
        <xdr:cNvSpPr>
          <a:spLocks noChangeShapeType="1"/>
        </xdr:cNvSpPr>
      </xdr:nvSpPr>
      <xdr:spPr bwMode="auto">
        <a:xfrm>
          <a:off x="13201650" y="232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2D35FD60-C7DD-4227-851F-F18118DDD5E2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38FAFED7-CD14-41C5-A25F-6BD169D2525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7ECFEB56-733C-4C89-97DE-55D38D7F70DF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14B25D62-4845-482E-AABA-00F32A97993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DD7D5AF1-02E3-4AC8-8A5A-1DDAC1770EF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236E73DC-9440-425C-B3E7-2BD55AEB8E45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F4859F3B-29E5-46E5-BD88-6D7C217CA85A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590A0BCC-1AA1-4092-A44D-7F448588279A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E8C0C35A-3226-434A-8A6E-2C1214EB5D27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F09EA76E-8315-4513-97CA-6B91B152BE2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5B5FB54C-62B3-4FB7-8BF2-2EFE56C54A9E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1CED1FE8-1C77-43D3-832F-4797933F08B1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C6055DDE-A8B1-4BBE-A918-78E19AD629C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65D1D887-A157-45D8-8E65-9BA643C4AA12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35E46812-3106-45CD-9FEC-176F49EAB5DF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1A5EEE72-BF4C-43C7-A6C0-1A9EAF9C0769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73</xdr:row>
      <xdr:rowOff>9525</xdr:rowOff>
    </xdr:from>
    <xdr:to>
      <xdr:col>8</xdr:col>
      <xdr:colOff>542925</xdr:colOff>
      <xdr:row>73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C900B3EB-5388-45C2-9B6D-33197AB89AA4}"/>
            </a:ext>
          </a:extLst>
        </xdr:cNvPr>
        <xdr:cNvSpPr>
          <a:spLocks noChangeShapeType="1"/>
        </xdr:cNvSpPr>
      </xdr:nvSpPr>
      <xdr:spPr bwMode="auto">
        <a:xfrm flipV="1">
          <a:off x="803910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73</xdr:row>
      <xdr:rowOff>9525</xdr:rowOff>
    </xdr:from>
    <xdr:to>
      <xdr:col>8</xdr:col>
      <xdr:colOff>609600</xdr:colOff>
      <xdr:row>73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2F1C4BFE-760B-4A6B-B1E6-6D2E23827A0E}"/>
            </a:ext>
          </a:extLst>
        </xdr:cNvPr>
        <xdr:cNvSpPr>
          <a:spLocks noChangeShapeType="1"/>
        </xdr:cNvSpPr>
      </xdr:nvSpPr>
      <xdr:spPr bwMode="auto">
        <a:xfrm flipV="1">
          <a:off x="8029575" y="237363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73</xdr:row>
      <xdr:rowOff>0</xdr:rowOff>
    </xdr:from>
    <xdr:to>
      <xdr:col>20</xdr:col>
      <xdr:colOff>619125</xdr:colOff>
      <xdr:row>73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E203FFF8-2FE9-42E8-ABD8-6CF4605F1264}"/>
            </a:ext>
          </a:extLst>
        </xdr:cNvPr>
        <xdr:cNvSpPr>
          <a:spLocks noChangeShapeType="1"/>
        </xdr:cNvSpPr>
      </xdr:nvSpPr>
      <xdr:spPr bwMode="auto">
        <a:xfrm>
          <a:off x="28327350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73</xdr:row>
      <xdr:rowOff>0</xdr:rowOff>
    </xdr:from>
    <xdr:to>
      <xdr:col>21</xdr:col>
      <xdr:colOff>657225</xdr:colOff>
      <xdr:row>73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78CDB4CF-9373-40BE-8CD9-5545DFB8D929}"/>
            </a:ext>
          </a:extLst>
        </xdr:cNvPr>
        <xdr:cNvSpPr>
          <a:spLocks noChangeShapeType="1"/>
        </xdr:cNvSpPr>
      </xdr:nvSpPr>
      <xdr:spPr bwMode="auto">
        <a:xfrm>
          <a:off x="29756100" y="237267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B614ED81-ED06-4A25-BF38-348A49DCFF22}"/>
            </a:ext>
          </a:extLst>
        </xdr:cNvPr>
        <xdr:cNvSpPr>
          <a:spLocks noChangeShapeType="1"/>
        </xdr:cNvSpPr>
      </xdr:nvSpPr>
      <xdr:spPr bwMode="auto">
        <a:xfrm flipV="1">
          <a:off x="803910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F1CE7EC6-A6F5-4BDC-99EE-9CA758B6CE6C}"/>
            </a:ext>
          </a:extLst>
        </xdr:cNvPr>
        <xdr:cNvSpPr>
          <a:spLocks noChangeShapeType="1"/>
        </xdr:cNvSpPr>
      </xdr:nvSpPr>
      <xdr:spPr bwMode="auto">
        <a:xfrm flipV="1">
          <a:off x="8029575" y="23202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CE20FBA1-BE35-4B73-859C-4FE363B60665}"/>
            </a:ext>
          </a:extLst>
        </xdr:cNvPr>
        <xdr:cNvSpPr>
          <a:spLocks noChangeShapeType="1"/>
        </xdr:cNvSpPr>
      </xdr:nvSpPr>
      <xdr:spPr bwMode="auto">
        <a:xfrm flipV="1">
          <a:off x="1335405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43E0920D-D5AB-4153-A8A8-22D71536C0CB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1765CCC3-FCE0-4004-A0DF-C527F8EF04EB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72</xdr:row>
      <xdr:rowOff>268061</xdr:rowOff>
    </xdr:from>
    <xdr:to>
      <xdr:col>4</xdr:col>
      <xdr:colOff>572860</xdr:colOff>
      <xdr:row>72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67C80CA8-6C29-49CA-A1B3-8996054493B7}"/>
            </a:ext>
          </a:extLst>
        </xdr:cNvPr>
        <xdr:cNvSpPr>
          <a:spLocks noChangeShapeType="1"/>
        </xdr:cNvSpPr>
      </xdr:nvSpPr>
      <xdr:spPr bwMode="auto">
        <a:xfrm>
          <a:off x="3096985" y="237186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74</xdr:row>
      <xdr:rowOff>48985</xdr:rowOff>
    </xdr:from>
    <xdr:to>
      <xdr:col>6</xdr:col>
      <xdr:colOff>152400</xdr:colOff>
      <xdr:row>77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9E16A2AE-27DC-4EBF-8DFD-64C56BB98344}"/>
            </a:ext>
          </a:extLst>
        </xdr:cNvPr>
        <xdr:cNvSpPr>
          <a:spLocks/>
        </xdr:cNvSpPr>
      </xdr:nvSpPr>
      <xdr:spPr bwMode="auto">
        <a:xfrm>
          <a:off x="5172075" y="240424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518E8923-A542-4858-92FF-2344BE5B0A51}"/>
            </a:ext>
          </a:extLst>
        </xdr:cNvPr>
        <xdr:cNvSpPr>
          <a:spLocks noChangeShapeType="1"/>
        </xdr:cNvSpPr>
      </xdr:nvSpPr>
      <xdr:spPr bwMode="auto">
        <a:xfrm>
          <a:off x="26917650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73</xdr:row>
      <xdr:rowOff>2721</xdr:rowOff>
    </xdr:from>
    <xdr:to>
      <xdr:col>22</xdr:col>
      <xdr:colOff>608240</xdr:colOff>
      <xdr:row>73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0F18BAC1-9722-45D8-A3DE-A88BE076BC62}"/>
            </a:ext>
          </a:extLst>
        </xdr:cNvPr>
        <xdr:cNvSpPr>
          <a:spLocks noChangeShapeType="1"/>
        </xdr:cNvSpPr>
      </xdr:nvSpPr>
      <xdr:spPr bwMode="auto">
        <a:xfrm>
          <a:off x="31383515" y="237294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73</xdr:row>
      <xdr:rowOff>12700</xdr:rowOff>
    </xdr:from>
    <xdr:to>
      <xdr:col>26</xdr:col>
      <xdr:colOff>498475</xdr:colOff>
      <xdr:row>73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8AB3DF5D-EC6B-4A53-A2C1-78A3FAAD8963}"/>
            </a:ext>
          </a:extLst>
        </xdr:cNvPr>
        <xdr:cNvSpPr>
          <a:spLocks noChangeShapeType="1"/>
        </xdr:cNvSpPr>
      </xdr:nvSpPr>
      <xdr:spPr bwMode="auto">
        <a:xfrm flipV="1">
          <a:off x="36055300" y="237394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00D3E6B2-6A35-48E7-9926-F5F37A166D7A}"/>
            </a:ext>
          </a:extLst>
        </xdr:cNvPr>
        <xdr:cNvSpPr>
          <a:spLocks noChangeShapeType="1"/>
        </xdr:cNvSpPr>
      </xdr:nvSpPr>
      <xdr:spPr bwMode="auto">
        <a:xfrm flipV="1">
          <a:off x="1335405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C0FF1D6B-03B3-4ABD-B2FE-12D97887254E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3F1C35DA-CDB5-4F9B-A421-5A3CE5764C07}"/>
            </a:ext>
          </a:extLst>
        </xdr:cNvPr>
        <xdr:cNvSpPr>
          <a:spLocks noChangeShapeType="1"/>
        </xdr:cNvSpPr>
      </xdr:nvSpPr>
      <xdr:spPr bwMode="auto">
        <a:xfrm flipV="1">
          <a:off x="39500175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72</xdr:row>
      <xdr:rowOff>268060</xdr:rowOff>
    </xdr:from>
    <xdr:to>
      <xdr:col>3</xdr:col>
      <xdr:colOff>572861</xdr:colOff>
      <xdr:row>72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184DF11F-AAEE-4AFD-A996-5EE4E2403A02}"/>
            </a:ext>
          </a:extLst>
        </xdr:cNvPr>
        <xdr:cNvSpPr>
          <a:spLocks noChangeShapeType="1"/>
        </xdr:cNvSpPr>
      </xdr:nvSpPr>
      <xdr:spPr bwMode="auto">
        <a:xfrm>
          <a:off x="2220686" y="237186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CC8E83A7-CF2D-4229-A511-7C03C9090838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73</xdr:row>
      <xdr:rowOff>0</xdr:rowOff>
    </xdr:from>
    <xdr:to>
      <xdr:col>18</xdr:col>
      <xdr:colOff>476250</xdr:colOff>
      <xdr:row>73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D1F734CF-7CD8-483D-8004-CB4E47966961}"/>
            </a:ext>
          </a:extLst>
        </xdr:cNvPr>
        <xdr:cNvSpPr>
          <a:spLocks noChangeShapeType="1"/>
        </xdr:cNvSpPr>
      </xdr:nvSpPr>
      <xdr:spPr bwMode="auto">
        <a:xfrm>
          <a:off x="25384125" y="237267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73</xdr:row>
      <xdr:rowOff>0</xdr:rowOff>
    </xdr:from>
    <xdr:to>
      <xdr:col>19</xdr:col>
      <xdr:colOff>590550</xdr:colOff>
      <xdr:row>73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4728072D-0AA3-431B-92B3-6F3830BB1357}"/>
            </a:ext>
          </a:extLst>
        </xdr:cNvPr>
        <xdr:cNvSpPr>
          <a:spLocks noChangeShapeType="1"/>
        </xdr:cNvSpPr>
      </xdr:nvSpPr>
      <xdr:spPr bwMode="auto">
        <a:xfrm>
          <a:off x="268890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73</xdr:row>
      <xdr:rowOff>0</xdr:rowOff>
    </xdr:from>
    <xdr:to>
      <xdr:col>23</xdr:col>
      <xdr:colOff>409575</xdr:colOff>
      <xdr:row>73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E1C9E6AE-1B7D-41D0-9843-9BF45AB688AA}"/>
            </a:ext>
          </a:extLst>
        </xdr:cNvPr>
        <xdr:cNvSpPr>
          <a:spLocks noChangeShapeType="1"/>
        </xdr:cNvSpPr>
      </xdr:nvSpPr>
      <xdr:spPr bwMode="auto">
        <a:xfrm flipV="1">
          <a:off x="32394525" y="237267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73</xdr:row>
      <xdr:rowOff>0</xdr:rowOff>
    </xdr:from>
    <xdr:to>
      <xdr:col>24</xdr:col>
      <xdr:colOff>523875</xdr:colOff>
      <xdr:row>73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71D8677C-E995-41A6-8900-49D111407AA7}"/>
            </a:ext>
          </a:extLst>
        </xdr:cNvPr>
        <xdr:cNvSpPr>
          <a:spLocks noChangeShapeType="1"/>
        </xdr:cNvSpPr>
      </xdr:nvSpPr>
      <xdr:spPr bwMode="auto">
        <a:xfrm>
          <a:off x="335565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73</xdr:row>
      <xdr:rowOff>9525</xdr:rowOff>
    </xdr:from>
    <xdr:to>
      <xdr:col>25</xdr:col>
      <xdr:colOff>476250</xdr:colOff>
      <xdr:row>73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965EC638-691D-4ED5-A8C8-4CC2A5EC2A6F}"/>
            </a:ext>
          </a:extLst>
        </xdr:cNvPr>
        <xdr:cNvSpPr>
          <a:spLocks noChangeShapeType="1"/>
        </xdr:cNvSpPr>
      </xdr:nvSpPr>
      <xdr:spPr bwMode="auto">
        <a:xfrm flipV="1">
          <a:off x="34918650" y="237363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73</xdr:row>
      <xdr:rowOff>9525</xdr:rowOff>
    </xdr:from>
    <xdr:to>
      <xdr:col>27</xdr:col>
      <xdr:colOff>381000</xdr:colOff>
      <xdr:row>73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F56056D2-E2E3-4CAC-BFE2-0FD6DEFC5E68}"/>
            </a:ext>
          </a:extLst>
        </xdr:cNvPr>
        <xdr:cNvSpPr>
          <a:spLocks noChangeShapeType="1"/>
        </xdr:cNvSpPr>
      </xdr:nvSpPr>
      <xdr:spPr bwMode="auto">
        <a:xfrm flipV="1">
          <a:off x="37195125" y="237363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73</xdr:row>
      <xdr:rowOff>9525</xdr:rowOff>
    </xdr:from>
    <xdr:to>
      <xdr:col>28</xdr:col>
      <xdr:colOff>428625</xdr:colOff>
      <xdr:row>73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007A7FE8-735E-40D9-B1E2-CA95A0F427F7}"/>
            </a:ext>
          </a:extLst>
        </xdr:cNvPr>
        <xdr:cNvSpPr>
          <a:spLocks noChangeShapeType="1"/>
        </xdr:cNvSpPr>
      </xdr:nvSpPr>
      <xdr:spPr bwMode="auto">
        <a:xfrm>
          <a:off x="38233350" y="237363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818F7BDA-167B-4FDA-84F5-B9EAE666B6B9}"/>
            </a:ext>
          </a:extLst>
        </xdr:cNvPr>
        <xdr:cNvSpPr>
          <a:spLocks noChangeShapeType="1"/>
        </xdr:cNvSpPr>
      </xdr:nvSpPr>
      <xdr:spPr bwMode="auto">
        <a:xfrm flipV="1">
          <a:off x="39500175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72</xdr:row>
      <xdr:rowOff>9525</xdr:rowOff>
    </xdr:from>
    <xdr:to>
      <xdr:col>29</xdr:col>
      <xdr:colOff>0</xdr:colOff>
      <xdr:row>72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9B69B4D3-1D44-41E5-9077-98557ED2208F}"/>
            </a:ext>
          </a:extLst>
        </xdr:cNvPr>
        <xdr:cNvSpPr>
          <a:spLocks noChangeShapeType="1"/>
        </xdr:cNvSpPr>
      </xdr:nvSpPr>
      <xdr:spPr bwMode="auto">
        <a:xfrm flipV="1">
          <a:off x="39500175" y="23460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72</xdr:row>
      <xdr:rowOff>254453</xdr:rowOff>
    </xdr:from>
    <xdr:to>
      <xdr:col>6</xdr:col>
      <xdr:colOff>581025</xdr:colOff>
      <xdr:row>72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B0343100-D334-49F6-A387-53666928420F}"/>
            </a:ext>
          </a:extLst>
        </xdr:cNvPr>
        <xdr:cNvSpPr>
          <a:spLocks noChangeShapeType="1"/>
        </xdr:cNvSpPr>
      </xdr:nvSpPr>
      <xdr:spPr bwMode="auto">
        <a:xfrm>
          <a:off x="5229225" y="237050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73</xdr:row>
      <xdr:rowOff>0</xdr:rowOff>
    </xdr:from>
    <xdr:to>
      <xdr:col>7</xdr:col>
      <xdr:colOff>561975</xdr:colOff>
      <xdr:row>73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CA2BD5A9-BE93-4D35-9B2A-77CCFB877DF7}"/>
            </a:ext>
          </a:extLst>
        </xdr:cNvPr>
        <xdr:cNvSpPr>
          <a:spLocks noChangeShapeType="1"/>
        </xdr:cNvSpPr>
      </xdr:nvSpPr>
      <xdr:spPr bwMode="auto">
        <a:xfrm>
          <a:off x="6600825" y="237267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002CFA3A-958C-4234-A279-2B833A4AC169}"/>
            </a:ext>
          </a:extLst>
        </xdr:cNvPr>
        <xdr:cNvSpPr>
          <a:spLocks noChangeShapeType="1"/>
        </xdr:cNvSpPr>
      </xdr:nvSpPr>
      <xdr:spPr bwMode="auto">
        <a:xfrm>
          <a:off x="32423100" y="229076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4CA7D00-B1D4-4CE9-9F2F-8D1C97CE4C38}"/>
            </a:ext>
          </a:extLst>
        </xdr:cNvPr>
        <xdr:cNvSpPr>
          <a:spLocks noChangeShapeType="1"/>
        </xdr:cNvSpPr>
      </xdr:nvSpPr>
      <xdr:spPr bwMode="auto">
        <a:xfrm>
          <a:off x="25384125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A855FB2F-BB60-4630-87FB-C342EBE5A05A}"/>
            </a:ext>
          </a:extLst>
        </xdr:cNvPr>
        <xdr:cNvSpPr>
          <a:spLocks noChangeShapeType="1"/>
        </xdr:cNvSpPr>
      </xdr:nvSpPr>
      <xdr:spPr bwMode="auto">
        <a:xfrm>
          <a:off x="28327350" y="23193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FCDA0237-1C75-4466-92EA-8AABB0FD484A}"/>
            </a:ext>
          </a:extLst>
        </xdr:cNvPr>
        <xdr:cNvSpPr>
          <a:spLocks noChangeShapeType="1"/>
        </xdr:cNvSpPr>
      </xdr:nvSpPr>
      <xdr:spPr bwMode="auto">
        <a:xfrm>
          <a:off x="29756100" y="23193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71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8144577-D4D5-48A1-A6B6-F0A85EDD667C}"/>
            </a:ext>
          </a:extLst>
        </xdr:cNvPr>
        <xdr:cNvSpPr>
          <a:spLocks noChangeShapeType="1"/>
        </xdr:cNvSpPr>
      </xdr:nvSpPr>
      <xdr:spPr bwMode="auto">
        <a:xfrm>
          <a:off x="13201650" y="232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BC1D02A3-B883-4EED-B978-04FC5A6728C3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26ECB9A4-0EB5-489C-8F94-64E2D1AF004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06B1EF4C-AB8E-4511-B3DD-B7B90C6FB11C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A7A40896-E31E-4DEE-B540-103210FA7D7F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A2C9D987-C9A1-4D33-AB75-D908E449F3E9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A2B25051-CAA2-41CF-8907-C53DCC11CC58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032FE440-31A9-411A-AB91-B894226F0D50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E38EFBEA-3C6B-4316-A3B1-4B117C21C174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9A5EC8C0-F33B-483C-B510-6455B465F99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798A00E0-943A-4733-A1DA-EEC7BB39C243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DAD0950E-B5AE-4981-A046-099EBC62813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9F0A27EE-FA4D-41D7-852A-4F59E5B3A134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66C1B2EF-31B4-4709-9526-1677E9AC73FB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848F19AD-C0D1-48CC-87CE-EB6F4B66EE97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CCCE0493-591C-47DC-A52E-EE310659FE7D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07A53AF3-F0B3-4F04-BBE6-B98CAD2BC786}"/>
            </a:ext>
          </a:extLst>
        </xdr:cNvPr>
        <xdr:cNvSpPr>
          <a:spLocks noChangeShapeType="1"/>
        </xdr:cNvSpPr>
      </xdr:nvSpPr>
      <xdr:spPr bwMode="auto">
        <a:xfrm>
          <a:off x="32289750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73</xdr:row>
      <xdr:rowOff>9525</xdr:rowOff>
    </xdr:from>
    <xdr:to>
      <xdr:col>8</xdr:col>
      <xdr:colOff>542925</xdr:colOff>
      <xdr:row>73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D045C8B0-6E4D-40EF-AD2E-BB99029BA58D}"/>
            </a:ext>
          </a:extLst>
        </xdr:cNvPr>
        <xdr:cNvSpPr>
          <a:spLocks noChangeShapeType="1"/>
        </xdr:cNvSpPr>
      </xdr:nvSpPr>
      <xdr:spPr bwMode="auto">
        <a:xfrm flipV="1">
          <a:off x="803910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73</xdr:row>
      <xdr:rowOff>9525</xdr:rowOff>
    </xdr:from>
    <xdr:to>
      <xdr:col>8</xdr:col>
      <xdr:colOff>609600</xdr:colOff>
      <xdr:row>73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26F64F21-24E6-431D-B33E-7EE3260A94F4}"/>
            </a:ext>
          </a:extLst>
        </xdr:cNvPr>
        <xdr:cNvSpPr>
          <a:spLocks noChangeShapeType="1"/>
        </xdr:cNvSpPr>
      </xdr:nvSpPr>
      <xdr:spPr bwMode="auto">
        <a:xfrm flipV="1">
          <a:off x="8029575" y="237363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73</xdr:row>
      <xdr:rowOff>0</xdr:rowOff>
    </xdr:from>
    <xdr:to>
      <xdr:col>20</xdr:col>
      <xdr:colOff>619125</xdr:colOff>
      <xdr:row>73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9764BB6A-526B-493C-B210-03765C517F5C}"/>
            </a:ext>
          </a:extLst>
        </xdr:cNvPr>
        <xdr:cNvSpPr>
          <a:spLocks noChangeShapeType="1"/>
        </xdr:cNvSpPr>
      </xdr:nvSpPr>
      <xdr:spPr bwMode="auto">
        <a:xfrm>
          <a:off x="28327350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73</xdr:row>
      <xdr:rowOff>0</xdr:rowOff>
    </xdr:from>
    <xdr:to>
      <xdr:col>21</xdr:col>
      <xdr:colOff>657225</xdr:colOff>
      <xdr:row>73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75F244B5-9D09-458F-BAB9-371C1ADDDCFD}"/>
            </a:ext>
          </a:extLst>
        </xdr:cNvPr>
        <xdr:cNvSpPr>
          <a:spLocks noChangeShapeType="1"/>
        </xdr:cNvSpPr>
      </xdr:nvSpPr>
      <xdr:spPr bwMode="auto">
        <a:xfrm>
          <a:off x="29756100" y="237267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E067C754-4A05-45C9-994A-EA051FBD9063}"/>
            </a:ext>
          </a:extLst>
        </xdr:cNvPr>
        <xdr:cNvSpPr>
          <a:spLocks noChangeShapeType="1"/>
        </xdr:cNvSpPr>
      </xdr:nvSpPr>
      <xdr:spPr bwMode="auto">
        <a:xfrm flipV="1">
          <a:off x="803910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AD0BA4E5-C79A-4D3F-9B49-8BB5A0502C04}"/>
            </a:ext>
          </a:extLst>
        </xdr:cNvPr>
        <xdr:cNvSpPr>
          <a:spLocks noChangeShapeType="1"/>
        </xdr:cNvSpPr>
      </xdr:nvSpPr>
      <xdr:spPr bwMode="auto">
        <a:xfrm flipV="1">
          <a:off x="8029575" y="23202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62645A2A-557F-43F0-8F7C-C0BA94FE007A}"/>
            </a:ext>
          </a:extLst>
        </xdr:cNvPr>
        <xdr:cNvSpPr>
          <a:spLocks noChangeShapeType="1"/>
        </xdr:cNvSpPr>
      </xdr:nvSpPr>
      <xdr:spPr bwMode="auto">
        <a:xfrm flipV="1">
          <a:off x="1335405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A1A6FC6A-B7CC-4A34-A10C-D67107A7A554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57423B30-AE0A-4351-83D5-09703D11F7E6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72</xdr:row>
      <xdr:rowOff>268061</xdr:rowOff>
    </xdr:from>
    <xdr:to>
      <xdr:col>4</xdr:col>
      <xdr:colOff>572860</xdr:colOff>
      <xdr:row>72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BDB44572-B93F-4A2D-B267-8BD93B6A4D35}"/>
            </a:ext>
          </a:extLst>
        </xdr:cNvPr>
        <xdr:cNvSpPr>
          <a:spLocks noChangeShapeType="1"/>
        </xdr:cNvSpPr>
      </xdr:nvSpPr>
      <xdr:spPr bwMode="auto">
        <a:xfrm>
          <a:off x="3096985" y="237186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74</xdr:row>
      <xdr:rowOff>48985</xdr:rowOff>
    </xdr:from>
    <xdr:to>
      <xdr:col>6</xdr:col>
      <xdr:colOff>152400</xdr:colOff>
      <xdr:row>77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B3A133C5-FC20-46E2-B4F8-0428B70A6B64}"/>
            </a:ext>
          </a:extLst>
        </xdr:cNvPr>
        <xdr:cNvSpPr>
          <a:spLocks/>
        </xdr:cNvSpPr>
      </xdr:nvSpPr>
      <xdr:spPr bwMode="auto">
        <a:xfrm>
          <a:off x="5172075" y="240424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33F1E867-AAA9-45F1-8C05-E635BFF2EFC8}"/>
            </a:ext>
          </a:extLst>
        </xdr:cNvPr>
        <xdr:cNvSpPr>
          <a:spLocks noChangeShapeType="1"/>
        </xdr:cNvSpPr>
      </xdr:nvSpPr>
      <xdr:spPr bwMode="auto">
        <a:xfrm>
          <a:off x="26917650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73</xdr:row>
      <xdr:rowOff>2721</xdr:rowOff>
    </xdr:from>
    <xdr:to>
      <xdr:col>22</xdr:col>
      <xdr:colOff>608240</xdr:colOff>
      <xdr:row>73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759E4CE3-E96D-4111-9986-B09CFAFBF0D9}"/>
            </a:ext>
          </a:extLst>
        </xdr:cNvPr>
        <xdr:cNvSpPr>
          <a:spLocks noChangeShapeType="1"/>
        </xdr:cNvSpPr>
      </xdr:nvSpPr>
      <xdr:spPr bwMode="auto">
        <a:xfrm>
          <a:off x="31383515" y="237294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73</xdr:row>
      <xdr:rowOff>12700</xdr:rowOff>
    </xdr:from>
    <xdr:to>
      <xdr:col>26</xdr:col>
      <xdr:colOff>498475</xdr:colOff>
      <xdr:row>73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A13A9055-A429-4FC9-831C-A9D8AEF1B21A}"/>
            </a:ext>
          </a:extLst>
        </xdr:cNvPr>
        <xdr:cNvSpPr>
          <a:spLocks noChangeShapeType="1"/>
        </xdr:cNvSpPr>
      </xdr:nvSpPr>
      <xdr:spPr bwMode="auto">
        <a:xfrm flipV="1">
          <a:off x="36055300" y="237394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4BF3E65D-7ECB-44D6-B201-B9ABB8BBE33B}"/>
            </a:ext>
          </a:extLst>
        </xdr:cNvPr>
        <xdr:cNvSpPr>
          <a:spLocks noChangeShapeType="1"/>
        </xdr:cNvSpPr>
      </xdr:nvSpPr>
      <xdr:spPr bwMode="auto">
        <a:xfrm flipV="1">
          <a:off x="1335405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EA35C2A2-1CEC-4CB0-9060-E2C19141943E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E599CD2E-FBFD-40F3-B543-2B6FAC50EF15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63</xdr:row>
      <xdr:rowOff>268060</xdr:rowOff>
    </xdr:from>
    <xdr:to>
      <xdr:col>3</xdr:col>
      <xdr:colOff>572861</xdr:colOff>
      <xdr:row>63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C9E2D8AE-1A4D-4ECF-9396-C8E02FFC138F}"/>
            </a:ext>
          </a:extLst>
        </xdr:cNvPr>
        <xdr:cNvSpPr>
          <a:spLocks noChangeShapeType="1"/>
        </xdr:cNvSpPr>
      </xdr:nvSpPr>
      <xdr:spPr bwMode="auto">
        <a:xfrm>
          <a:off x="2220686" y="20632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DA79A6EF-65D6-4DE2-AF55-76BC84CC7DB9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0</xdr:rowOff>
    </xdr:from>
    <xdr:to>
      <xdr:col>18</xdr:col>
      <xdr:colOff>476250</xdr:colOff>
      <xdr:row>64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85489725-D80B-4008-A630-908815678FEB}"/>
            </a:ext>
          </a:extLst>
        </xdr:cNvPr>
        <xdr:cNvSpPr>
          <a:spLocks noChangeShapeType="1"/>
        </xdr:cNvSpPr>
      </xdr:nvSpPr>
      <xdr:spPr bwMode="auto">
        <a:xfrm>
          <a:off x="25384125" y="20640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64</xdr:row>
      <xdr:rowOff>0</xdr:rowOff>
    </xdr:from>
    <xdr:to>
      <xdr:col>19</xdr:col>
      <xdr:colOff>590550</xdr:colOff>
      <xdr:row>64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7FAA35F8-28A0-463E-9B1E-59636852F95F}"/>
            </a:ext>
          </a:extLst>
        </xdr:cNvPr>
        <xdr:cNvSpPr>
          <a:spLocks noChangeShapeType="1"/>
        </xdr:cNvSpPr>
      </xdr:nvSpPr>
      <xdr:spPr bwMode="auto">
        <a:xfrm>
          <a:off x="268890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8EB88F16-328C-4DF4-89D2-AC5BFFA8A42E}"/>
            </a:ext>
          </a:extLst>
        </xdr:cNvPr>
        <xdr:cNvSpPr>
          <a:spLocks noChangeShapeType="1"/>
        </xdr:cNvSpPr>
      </xdr:nvSpPr>
      <xdr:spPr bwMode="auto">
        <a:xfrm flipV="1">
          <a:off x="32394525" y="20640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64</xdr:row>
      <xdr:rowOff>0</xdr:rowOff>
    </xdr:from>
    <xdr:to>
      <xdr:col>24</xdr:col>
      <xdr:colOff>523875</xdr:colOff>
      <xdr:row>64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2A0F5A40-EC0B-40D1-BFE0-1EC3777E08DE}"/>
            </a:ext>
          </a:extLst>
        </xdr:cNvPr>
        <xdr:cNvSpPr>
          <a:spLocks noChangeShapeType="1"/>
        </xdr:cNvSpPr>
      </xdr:nvSpPr>
      <xdr:spPr bwMode="auto">
        <a:xfrm>
          <a:off x="335565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64</xdr:row>
      <xdr:rowOff>9525</xdr:rowOff>
    </xdr:from>
    <xdr:to>
      <xdr:col>25</xdr:col>
      <xdr:colOff>476250</xdr:colOff>
      <xdr:row>64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04DB3281-95F5-4630-A41C-61BAC8C40E1C}"/>
            </a:ext>
          </a:extLst>
        </xdr:cNvPr>
        <xdr:cNvSpPr>
          <a:spLocks noChangeShapeType="1"/>
        </xdr:cNvSpPr>
      </xdr:nvSpPr>
      <xdr:spPr bwMode="auto">
        <a:xfrm flipV="1">
          <a:off x="34918650" y="20650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64</xdr:row>
      <xdr:rowOff>9525</xdr:rowOff>
    </xdr:from>
    <xdr:to>
      <xdr:col>27</xdr:col>
      <xdr:colOff>381000</xdr:colOff>
      <xdr:row>64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C7C86D4B-B051-491E-A03B-FC08FA962288}"/>
            </a:ext>
          </a:extLst>
        </xdr:cNvPr>
        <xdr:cNvSpPr>
          <a:spLocks noChangeShapeType="1"/>
        </xdr:cNvSpPr>
      </xdr:nvSpPr>
      <xdr:spPr bwMode="auto">
        <a:xfrm flipV="1">
          <a:off x="37195125" y="20650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64</xdr:row>
      <xdr:rowOff>9525</xdr:rowOff>
    </xdr:from>
    <xdr:to>
      <xdr:col>28</xdr:col>
      <xdr:colOff>428625</xdr:colOff>
      <xdr:row>64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2C6E8F7B-65EA-457E-9AE3-668AC1348DDA}"/>
            </a:ext>
          </a:extLst>
        </xdr:cNvPr>
        <xdr:cNvSpPr>
          <a:spLocks noChangeShapeType="1"/>
        </xdr:cNvSpPr>
      </xdr:nvSpPr>
      <xdr:spPr bwMode="auto">
        <a:xfrm>
          <a:off x="38233350" y="20650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F2B49272-0FE7-44F2-811A-682D8D9A30CE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63</xdr:row>
      <xdr:rowOff>9525</xdr:rowOff>
    </xdr:from>
    <xdr:to>
      <xdr:col>29</xdr:col>
      <xdr:colOff>0</xdr:colOff>
      <xdr:row>63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BBBB45A9-7827-4359-B163-0FB0AA2394D4}"/>
            </a:ext>
          </a:extLst>
        </xdr:cNvPr>
        <xdr:cNvSpPr>
          <a:spLocks noChangeShapeType="1"/>
        </xdr:cNvSpPr>
      </xdr:nvSpPr>
      <xdr:spPr bwMode="auto">
        <a:xfrm flipV="1">
          <a:off x="39500175" y="20373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63</xdr:row>
      <xdr:rowOff>254453</xdr:rowOff>
    </xdr:from>
    <xdr:to>
      <xdr:col>6</xdr:col>
      <xdr:colOff>581025</xdr:colOff>
      <xdr:row>63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68A51A53-BE21-49D1-A738-51C483C91002}"/>
            </a:ext>
          </a:extLst>
        </xdr:cNvPr>
        <xdr:cNvSpPr>
          <a:spLocks noChangeShapeType="1"/>
        </xdr:cNvSpPr>
      </xdr:nvSpPr>
      <xdr:spPr bwMode="auto">
        <a:xfrm>
          <a:off x="5229225" y="20618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64</xdr:row>
      <xdr:rowOff>0</xdr:rowOff>
    </xdr:from>
    <xdr:to>
      <xdr:col>7</xdr:col>
      <xdr:colOff>561975</xdr:colOff>
      <xdr:row>64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2F188419-7A81-4655-948D-D13830FD381B}"/>
            </a:ext>
          </a:extLst>
        </xdr:cNvPr>
        <xdr:cNvSpPr>
          <a:spLocks noChangeShapeType="1"/>
        </xdr:cNvSpPr>
      </xdr:nvSpPr>
      <xdr:spPr bwMode="auto">
        <a:xfrm>
          <a:off x="6600825" y="20640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61</xdr:row>
      <xdr:rowOff>0</xdr:rowOff>
    </xdr:from>
    <xdr:to>
      <xdr:col>23</xdr:col>
      <xdr:colOff>409575</xdr:colOff>
      <xdr:row>61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A899AAB4-44F2-49D4-BDB8-4AA5B616C627}"/>
            </a:ext>
          </a:extLst>
        </xdr:cNvPr>
        <xdr:cNvSpPr>
          <a:spLocks noChangeShapeType="1"/>
        </xdr:cNvSpPr>
      </xdr:nvSpPr>
      <xdr:spPr bwMode="auto">
        <a:xfrm>
          <a:off x="32423100" y="19821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62</xdr:row>
      <xdr:rowOff>0</xdr:rowOff>
    </xdr:from>
    <xdr:to>
      <xdr:col>18</xdr:col>
      <xdr:colOff>476250</xdr:colOff>
      <xdr:row>62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186995DF-4B85-4D84-AC75-E81FF71D6738}"/>
            </a:ext>
          </a:extLst>
        </xdr:cNvPr>
        <xdr:cNvSpPr>
          <a:spLocks noChangeShapeType="1"/>
        </xdr:cNvSpPr>
      </xdr:nvSpPr>
      <xdr:spPr bwMode="auto">
        <a:xfrm>
          <a:off x="25384125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20</xdr:col>
      <xdr:colOff>619125</xdr:colOff>
      <xdr:row>62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ECA06677-28EA-438D-A53F-A8AB1D7C3168}"/>
            </a:ext>
          </a:extLst>
        </xdr:cNvPr>
        <xdr:cNvSpPr>
          <a:spLocks noChangeShapeType="1"/>
        </xdr:cNvSpPr>
      </xdr:nvSpPr>
      <xdr:spPr bwMode="auto">
        <a:xfrm>
          <a:off x="28327350" y="20107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62</xdr:row>
      <xdr:rowOff>0</xdr:rowOff>
    </xdr:from>
    <xdr:to>
      <xdr:col>21</xdr:col>
      <xdr:colOff>657225</xdr:colOff>
      <xdr:row>62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0516E544-CDF6-43A4-8FE6-50C12A2EACB5}"/>
            </a:ext>
          </a:extLst>
        </xdr:cNvPr>
        <xdr:cNvSpPr>
          <a:spLocks noChangeShapeType="1"/>
        </xdr:cNvSpPr>
      </xdr:nvSpPr>
      <xdr:spPr bwMode="auto">
        <a:xfrm>
          <a:off x="29756100" y="20107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9525</xdr:rowOff>
    </xdr:from>
    <xdr:to>
      <xdr:col>11</xdr:col>
      <xdr:colOff>0</xdr:colOff>
      <xdr:row>62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8A259640-B35A-40EB-8B2A-90BC6D38A60C}"/>
            </a:ext>
          </a:extLst>
        </xdr:cNvPr>
        <xdr:cNvSpPr>
          <a:spLocks noChangeShapeType="1"/>
        </xdr:cNvSpPr>
      </xdr:nvSpPr>
      <xdr:spPr bwMode="auto">
        <a:xfrm>
          <a:off x="13201650" y="20116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804F2D87-3DF9-404B-817E-689760EA745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EB68A728-6773-448E-825E-32D63B5B3432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063C14F6-9A59-4321-B6E8-85F89C4F7295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2EB16BCB-56BB-4317-978D-11B214121017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F963C0A2-9F99-42B9-A47D-84B43054E747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DB4FB708-1859-4005-B631-F658DCA9F0F8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23BCA9B6-BAEC-402D-ACD1-A8D2A71A0ABA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69CAB2EF-696A-412C-812B-F25C40B4107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7488EC46-B99D-4993-8D88-94BB5C3DE607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E9725E7F-4F00-4089-897F-2BAA1791B98E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D47C9AE7-6135-4FFB-AE81-59827CAA6091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2C83C5E4-8C8D-4B3B-AEA1-B4CC6939AB90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2542A893-73E1-441B-8F23-B5E6A0D7D101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70276B78-9263-40E7-9EE0-7C695E37ADA9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7977572F-0DFF-473F-B6A0-5EC8AF69A32D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D890342D-F138-475A-986B-DA9DD29EBEA6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64</xdr:row>
      <xdr:rowOff>9525</xdr:rowOff>
    </xdr:from>
    <xdr:to>
      <xdr:col>8</xdr:col>
      <xdr:colOff>542925</xdr:colOff>
      <xdr:row>64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0D14868C-1AF8-437C-ADEC-0EE7EF28627B}"/>
            </a:ext>
          </a:extLst>
        </xdr:cNvPr>
        <xdr:cNvSpPr>
          <a:spLocks noChangeShapeType="1"/>
        </xdr:cNvSpPr>
      </xdr:nvSpPr>
      <xdr:spPr bwMode="auto">
        <a:xfrm flipV="1">
          <a:off x="803910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64</xdr:row>
      <xdr:rowOff>9525</xdr:rowOff>
    </xdr:from>
    <xdr:to>
      <xdr:col>8</xdr:col>
      <xdr:colOff>609600</xdr:colOff>
      <xdr:row>64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8848537B-0F73-4D7F-9977-DF652982EC11}"/>
            </a:ext>
          </a:extLst>
        </xdr:cNvPr>
        <xdr:cNvSpPr>
          <a:spLocks noChangeShapeType="1"/>
        </xdr:cNvSpPr>
      </xdr:nvSpPr>
      <xdr:spPr bwMode="auto">
        <a:xfrm flipV="1">
          <a:off x="8029575" y="20650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64</xdr:row>
      <xdr:rowOff>0</xdr:rowOff>
    </xdr:from>
    <xdr:to>
      <xdr:col>20</xdr:col>
      <xdr:colOff>619125</xdr:colOff>
      <xdr:row>64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059997D7-9D17-49E8-808D-B43EF448C938}"/>
            </a:ext>
          </a:extLst>
        </xdr:cNvPr>
        <xdr:cNvSpPr>
          <a:spLocks noChangeShapeType="1"/>
        </xdr:cNvSpPr>
      </xdr:nvSpPr>
      <xdr:spPr bwMode="auto">
        <a:xfrm>
          <a:off x="283273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64</xdr:row>
      <xdr:rowOff>0</xdr:rowOff>
    </xdr:from>
    <xdr:to>
      <xdr:col>21</xdr:col>
      <xdr:colOff>657225</xdr:colOff>
      <xdr:row>64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477B44CD-BB73-465F-8F4A-9C2208E420D8}"/>
            </a:ext>
          </a:extLst>
        </xdr:cNvPr>
        <xdr:cNvSpPr>
          <a:spLocks noChangeShapeType="1"/>
        </xdr:cNvSpPr>
      </xdr:nvSpPr>
      <xdr:spPr bwMode="auto">
        <a:xfrm>
          <a:off x="29756100" y="20640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62</xdr:row>
      <xdr:rowOff>9525</xdr:rowOff>
    </xdr:from>
    <xdr:to>
      <xdr:col>8</xdr:col>
      <xdr:colOff>542925</xdr:colOff>
      <xdr:row>62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638637BA-71BB-4836-BD86-BDBF6B3B19D5}"/>
            </a:ext>
          </a:extLst>
        </xdr:cNvPr>
        <xdr:cNvSpPr>
          <a:spLocks noChangeShapeType="1"/>
        </xdr:cNvSpPr>
      </xdr:nvSpPr>
      <xdr:spPr bwMode="auto">
        <a:xfrm flipV="1">
          <a:off x="803910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62</xdr:row>
      <xdr:rowOff>9525</xdr:rowOff>
    </xdr:from>
    <xdr:to>
      <xdr:col>8</xdr:col>
      <xdr:colOff>609600</xdr:colOff>
      <xdr:row>62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BAE330E5-34FB-465C-881C-5EEAA8273732}"/>
            </a:ext>
          </a:extLst>
        </xdr:cNvPr>
        <xdr:cNvSpPr>
          <a:spLocks noChangeShapeType="1"/>
        </xdr:cNvSpPr>
      </xdr:nvSpPr>
      <xdr:spPr bwMode="auto">
        <a:xfrm flipV="1">
          <a:off x="8029575" y="2011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687433F-E05C-4784-9ABD-04A64AB65594}"/>
            </a:ext>
          </a:extLst>
        </xdr:cNvPr>
        <xdr:cNvSpPr>
          <a:spLocks noChangeShapeType="1"/>
        </xdr:cNvSpPr>
      </xdr:nvSpPr>
      <xdr:spPr bwMode="auto">
        <a:xfrm flipV="1">
          <a:off x="1335405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D5999299-D58C-4F75-996A-A61A7184BE19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FAC7A5D3-827B-47F6-979A-ABA870CB7B01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63</xdr:row>
      <xdr:rowOff>268061</xdr:rowOff>
    </xdr:from>
    <xdr:to>
      <xdr:col>4</xdr:col>
      <xdr:colOff>572860</xdr:colOff>
      <xdr:row>63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B5D9215A-071E-47F8-9A59-10E196B2111D}"/>
            </a:ext>
          </a:extLst>
        </xdr:cNvPr>
        <xdr:cNvSpPr>
          <a:spLocks noChangeShapeType="1"/>
        </xdr:cNvSpPr>
      </xdr:nvSpPr>
      <xdr:spPr bwMode="auto">
        <a:xfrm>
          <a:off x="3096985" y="20632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65</xdr:row>
      <xdr:rowOff>48985</xdr:rowOff>
    </xdr:from>
    <xdr:to>
      <xdr:col>6</xdr:col>
      <xdr:colOff>152400</xdr:colOff>
      <xdr:row>68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CC04336C-302F-45D5-8AA8-45AA3835BA48}"/>
            </a:ext>
          </a:extLst>
        </xdr:cNvPr>
        <xdr:cNvSpPr>
          <a:spLocks/>
        </xdr:cNvSpPr>
      </xdr:nvSpPr>
      <xdr:spPr bwMode="auto">
        <a:xfrm>
          <a:off x="5172075" y="20956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62</xdr:row>
      <xdr:rowOff>0</xdr:rowOff>
    </xdr:from>
    <xdr:to>
      <xdr:col>19</xdr:col>
      <xdr:colOff>590550</xdr:colOff>
      <xdr:row>62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8F67BBEC-5400-4FE8-9813-8B4E24FF45AE}"/>
            </a:ext>
          </a:extLst>
        </xdr:cNvPr>
        <xdr:cNvSpPr>
          <a:spLocks noChangeShapeType="1"/>
        </xdr:cNvSpPr>
      </xdr:nvSpPr>
      <xdr:spPr bwMode="auto">
        <a:xfrm>
          <a:off x="26917650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64</xdr:row>
      <xdr:rowOff>2721</xdr:rowOff>
    </xdr:from>
    <xdr:to>
      <xdr:col>22</xdr:col>
      <xdr:colOff>608240</xdr:colOff>
      <xdr:row>64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C2543EC5-4464-401E-AE31-92C45627443B}"/>
            </a:ext>
          </a:extLst>
        </xdr:cNvPr>
        <xdr:cNvSpPr>
          <a:spLocks noChangeShapeType="1"/>
        </xdr:cNvSpPr>
      </xdr:nvSpPr>
      <xdr:spPr bwMode="auto">
        <a:xfrm>
          <a:off x="31383515" y="20643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64</xdr:row>
      <xdr:rowOff>12700</xdr:rowOff>
    </xdr:from>
    <xdr:to>
      <xdr:col>26</xdr:col>
      <xdr:colOff>498475</xdr:colOff>
      <xdr:row>64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041F648B-B4C4-4DBB-9C07-E1EFD94B2F6A}"/>
            </a:ext>
          </a:extLst>
        </xdr:cNvPr>
        <xdr:cNvSpPr>
          <a:spLocks noChangeShapeType="1"/>
        </xdr:cNvSpPr>
      </xdr:nvSpPr>
      <xdr:spPr bwMode="auto">
        <a:xfrm flipV="1">
          <a:off x="36055300" y="20653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32A6A227-C369-4950-A0BD-E84C5F6CE8E9}"/>
            </a:ext>
          </a:extLst>
        </xdr:cNvPr>
        <xdr:cNvSpPr>
          <a:spLocks noChangeShapeType="1"/>
        </xdr:cNvSpPr>
      </xdr:nvSpPr>
      <xdr:spPr bwMode="auto">
        <a:xfrm flipV="1">
          <a:off x="13354050" y="24231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83435E9B-5669-4290-A4EC-7414C24BC012}"/>
            </a:ext>
          </a:extLst>
        </xdr:cNvPr>
        <xdr:cNvSpPr>
          <a:spLocks noChangeShapeType="1"/>
        </xdr:cNvSpPr>
      </xdr:nvSpPr>
      <xdr:spPr bwMode="auto">
        <a:xfrm flipV="1">
          <a:off x="13344525" y="24231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73</xdr:row>
      <xdr:rowOff>9525</xdr:rowOff>
    </xdr:from>
    <xdr:to>
      <xdr:col>29</xdr:col>
      <xdr:colOff>0</xdr:colOff>
      <xdr:row>73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E7E1E7A-8AA6-4C70-96E2-0908442930D2}"/>
            </a:ext>
          </a:extLst>
        </xdr:cNvPr>
        <xdr:cNvSpPr>
          <a:spLocks noChangeShapeType="1"/>
        </xdr:cNvSpPr>
      </xdr:nvSpPr>
      <xdr:spPr bwMode="auto">
        <a:xfrm flipV="1">
          <a:off x="39500175" y="2394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75</xdr:row>
      <xdr:rowOff>268060</xdr:rowOff>
    </xdr:from>
    <xdr:to>
      <xdr:col>3</xdr:col>
      <xdr:colOff>572861</xdr:colOff>
      <xdr:row>75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088D937B-6A90-49A2-8650-36CDD881A1B5}"/>
            </a:ext>
          </a:extLst>
        </xdr:cNvPr>
        <xdr:cNvSpPr>
          <a:spLocks noChangeShapeType="1"/>
        </xdr:cNvSpPr>
      </xdr:nvSpPr>
      <xdr:spPr bwMode="auto">
        <a:xfrm>
          <a:off x="2220686" y="247473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C72C988C-DE09-43D0-AC57-71F72FE59548}"/>
            </a:ext>
          </a:extLst>
        </xdr:cNvPr>
        <xdr:cNvSpPr>
          <a:spLocks noChangeShapeType="1"/>
        </xdr:cNvSpPr>
      </xdr:nvSpPr>
      <xdr:spPr bwMode="auto">
        <a:xfrm flipV="1">
          <a:off x="13344525" y="24231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76</xdr:row>
      <xdr:rowOff>0</xdr:rowOff>
    </xdr:from>
    <xdr:to>
      <xdr:col>18</xdr:col>
      <xdr:colOff>476250</xdr:colOff>
      <xdr:row>76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72EA984B-4317-49BA-97E3-C5E15892655F}"/>
            </a:ext>
          </a:extLst>
        </xdr:cNvPr>
        <xdr:cNvSpPr>
          <a:spLocks noChangeShapeType="1"/>
        </xdr:cNvSpPr>
      </xdr:nvSpPr>
      <xdr:spPr bwMode="auto">
        <a:xfrm>
          <a:off x="25384125" y="247554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76</xdr:row>
      <xdr:rowOff>0</xdr:rowOff>
    </xdr:from>
    <xdr:to>
      <xdr:col>19</xdr:col>
      <xdr:colOff>590550</xdr:colOff>
      <xdr:row>76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A4492711-188A-4FCD-B332-987E55013D83}"/>
            </a:ext>
          </a:extLst>
        </xdr:cNvPr>
        <xdr:cNvSpPr>
          <a:spLocks noChangeShapeType="1"/>
        </xdr:cNvSpPr>
      </xdr:nvSpPr>
      <xdr:spPr bwMode="auto">
        <a:xfrm>
          <a:off x="26889075" y="247554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76</xdr:row>
      <xdr:rowOff>0</xdr:rowOff>
    </xdr:from>
    <xdr:to>
      <xdr:col>23</xdr:col>
      <xdr:colOff>409575</xdr:colOff>
      <xdr:row>76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02661F90-ABCD-44ED-A7BB-6502D71DAA22}"/>
            </a:ext>
          </a:extLst>
        </xdr:cNvPr>
        <xdr:cNvSpPr>
          <a:spLocks noChangeShapeType="1"/>
        </xdr:cNvSpPr>
      </xdr:nvSpPr>
      <xdr:spPr bwMode="auto">
        <a:xfrm flipV="1">
          <a:off x="32394525" y="247554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76</xdr:row>
      <xdr:rowOff>0</xdr:rowOff>
    </xdr:from>
    <xdr:to>
      <xdr:col>24</xdr:col>
      <xdr:colOff>523875</xdr:colOff>
      <xdr:row>76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6BAB96BC-62AB-4F63-990B-EF122C87F071}"/>
            </a:ext>
          </a:extLst>
        </xdr:cNvPr>
        <xdr:cNvSpPr>
          <a:spLocks noChangeShapeType="1"/>
        </xdr:cNvSpPr>
      </xdr:nvSpPr>
      <xdr:spPr bwMode="auto">
        <a:xfrm>
          <a:off x="33556575" y="247554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76</xdr:row>
      <xdr:rowOff>9525</xdr:rowOff>
    </xdr:from>
    <xdr:to>
      <xdr:col>25</xdr:col>
      <xdr:colOff>476250</xdr:colOff>
      <xdr:row>76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F928C5B4-1250-4200-93C4-C73A95A7D5EE}"/>
            </a:ext>
          </a:extLst>
        </xdr:cNvPr>
        <xdr:cNvSpPr>
          <a:spLocks noChangeShapeType="1"/>
        </xdr:cNvSpPr>
      </xdr:nvSpPr>
      <xdr:spPr bwMode="auto">
        <a:xfrm flipV="1">
          <a:off x="34918650" y="247650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76</xdr:row>
      <xdr:rowOff>9525</xdr:rowOff>
    </xdr:from>
    <xdr:to>
      <xdr:col>27</xdr:col>
      <xdr:colOff>381000</xdr:colOff>
      <xdr:row>76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3115338F-0F84-4942-B5B4-3B954E652396}"/>
            </a:ext>
          </a:extLst>
        </xdr:cNvPr>
        <xdr:cNvSpPr>
          <a:spLocks noChangeShapeType="1"/>
        </xdr:cNvSpPr>
      </xdr:nvSpPr>
      <xdr:spPr bwMode="auto">
        <a:xfrm flipV="1">
          <a:off x="37195125" y="247650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76</xdr:row>
      <xdr:rowOff>9525</xdr:rowOff>
    </xdr:from>
    <xdr:to>
      <xdr:col>28</xdr:col>
      <xdr:colOff>428625</xdr:colOff>
      <xdr:row>76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85EA5860-DD02-4FEA-A442-D9059BF0F578}"/>
            </a:ext>
          </a:extLst>
        </xdr:cNvPr>
        <xdr:cNvSpPr>
          <a:spLocks noChangeShapeType="1"/>
        </xdr:cNvSpPr>
      </xdr:nvSpPr>
      <xdr:spPr bwMode="auto">
        <a:xfrm>
          <a:off x="38233350" y="247650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73</xdr:row>
      <xdr:rowOff>9525</xdr:rowOff>
    </xdr:from>
    <xdr:to>
      <xdr:col>29</xdr:col>
      <xdr:colOff>0</xdr:colOff>
      <xdr:row>73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93CA3852-7E6F-4A8C-8607-A9B9B8AD061C}"/>
            </a:ext>
          </a:extLst>
        </xdr:cNvPr>
        <xdr:cNvSpPr>
          <a:spLocks noChangeShapeType="1"/>
        </xdr:cNvSpPr>
      </xdr:nvSpPr>
      <xdr:spPr bwMode="auto">
        <a:xfrm flipV="1">
          <a:off x="39500175" y="2394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75</xdr:row>
      <xdr:rowOff>9525</xdr:rowOff>
    </xdr:from>
    <xdr:to>
      <xdr:col>29</xdr:col>
      <xdr:colOff>0</xdr:colOff>
      <xdr:row>75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2E35C3B6-7BCE-45AC-B703-9AACB9619ABD}"/>
            </a:ext>
          </a:extLst>
        </xdr:cNvPr>
        <xdr:cNvSpPr>
          <a:spLocks noChangeShapeType="1"/>
        </xdr:cNvSpPr>
      </xdr:nvSpPr>
      <xdr:spPr bwMode="auto">
        <a:xfrm flipV="1">
          <a:off x="39500175" y="2448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75</xdr:row>
      <xdr:rowOff>254453</xdr:rowOff>
    </xdr:from>
    <xdr:to>
      <xdr:col>6</xdr:col>
      <xdr:colOff>581025</xdr:colOff>
      <xdr:row>75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878A1D40-90F2-4EE6-968F-676DC3F4BD98}"/>
            </a:ext>
          </a:extLst>
        </xdr:cNvPr>
        <xdr:cNvSpPr>
          <a:spLocks noChangeShapeType="1"/>
        </xdr:cNvSpPr>
      </xdr:nvSpPr>
      <xdr:spPr bwMode="auto">
        <a:xfrm>
          <a:off x="5229225" y="247337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76</xdr:row>
      <xdr:rowOff>0</xdr:rowOff>
    </xdr:from>
    <xdr:to>
      <xdr:col>7</xdr:col>
      <xdr:colOff>561975</xdr:colOff>
      <xdr:row>76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BB832707-214E-49AF-96CE-DAF829132FEA}"/>
            </a:ext>
          </a:extLst>
        </xdr:cNvPr>
        <xdr:cNvSpPr>
          <a:spLocks noChangeShapeType="1"/>
        </xdr:cNvSpPr>
      </xdr:nvSpPr>
      <xdr:spPr bwMode="auto">
        <a:xfrm>
          <a:off x="6600825" y="247554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73</xdr:row>
      <xdr:rowOff>0</xdr:rowOff>
    </xdr:from>
    <xdr:to>
      <xdr:col>23</xdr:col>
      <xdr:colOff>409575</xdr:colOff>
      <xdr:row>73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41893CED-A119-4403-8942-B56B7347A93D}"/>
            </a:ext>
          </a:extLst>
        </xdr:cNvPr>
        <xdr:cNvSpPr>
          <a:spLocks noChangeShapeType="1"/>
        </xdr:cNvSpPr>
      </xdr:nvSpPr>
      <xdr:spPr bwMode="auto">
        <a:xfrm>
          <a:off x="32423100" y="239363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74</xdr:row>
      <xdr:rowOff>0</xdr:rowOff>
    </xdr:from>
    <xdr:to>
      <xdr:col>18</xdr:col>
      <xdr:colOff>476250</xdr:colOff>
      <xdr:row>74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BDC5E928-F889-4DEB-862E-305F28D01072}"/>
            </a:ext>
          </a:extLst>
        </xdr:cNvPr>
        <xdr:cNvSpPr>
          <a:spLocks noChangeShapeType="1"/>
        </xdr:cNvSpPr>
      </xdr:nvSpPr>
      <xdr:spPr bwMode="auto">
        <a:xfrm>
          <a:off x="25384125" y="242220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74</xdr:row>
      <xdr:rowOff>0</xdr:rowOff>
    </xdr:from>
    <xdr:to>
      <xdr:col>20</xdr:col>
      <xdr:colOff>619125</xdr:colOff>
      <xdr:row>74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4786EA6E-3FAE-4448-9126-8433FB013C4E}"/>
            </a:ext>
          </a:extLst>
        </xdr:cNvPr>
        <xdr:cNvSpPr>
          <a:spLocks noChangeShapeType="1"/>
        </xdr:cNvSpPr>
      </xdr:nvSpPr>
      <xdr:spPr bwMode="auto">
        <a:xfrm>
          <a:off x="28327350" y="24222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74</xdr:row>
      <xdr:rowOff>0</xdr:rowOff>
    </xdr:from>
    <xdr:to>
      <xdr:col>21</xdr:col>
      <xdr:colOff>657225</xdr:colOff>
      <xdr:row>74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ACE4A8FF-F3DF-44B3-B2A1-F4E34992330B}"/>
            </a:ext>
          </a:extLst>
        </xdr:cNvPr>
        <xdr:cNvSpPr>
          <a:spLocks noChangeShapeType="1"/>
        </xdr:cNvSpPr>
      </xdr:nvSpPr>
      <xdr:spPr bwMode="auto">
        <a:xfrm>
          <a:off x="29756100" y="24222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74</xdr:row>
      <xdr:rowOff>9525</xdr:rowOff>
    </xdr:from>
    <xdr:to>
      <xdr:col>11</xdr:col>
      <xdr:colOff>0</xdr:colOff>
      <xdr:row>74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B7C3A3F7-1D0D-4458-AFA8-C536852521F9}"/>
            </a:ext>
          </a:extLst>
        </xdr:cNvPr>
        <xdr:cNvSpPr>
          <a:spLocks noChangeShapeType="1"/>
        </xdr:cNvSpPr>
      </xdr:nvSpPr>
      <xdr:spPr bwMode="auto">
        <a:xfrm>
          <a:off x="13201650" y="24231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66EBD219-759F-4EBE-B85C-0CD84125B4A2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C4F4FEFC-284E-45E6-81CB-AAE9F6F68ED9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9CD62DFD-14C2-4698-B858-C0B19A6222FE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8E041C1A-0784-45FD-A22B-F775A09768FD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439D86EF-6D5C-41A5-A5C9-BC782EFA2C9F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8A269823-4642-4C0B-AE99-DAFF86CAE37F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3C66392E-5D93-4DB3-A3A5-91D72EAB30E0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643B8B17-9914-49B8-9EDA-29A43B6F576E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11622183-388B-4878-BC37-06532D94213B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E90382E8-E26A-4E53-ADF8-58BCE82840DB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71BB6B40-9315-4065-B240-E0F58F8E5450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D553B2E4-FAD6-466C-AE74-6D593CA36718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7B628E51-7745-403B-BA0B-BB74780F9E56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6A212B80-E433-4E40-819E-949AB474E4A8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1CD6354B-228A-45AD-A4FB-8BAC143FF370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1FC7C2A5-C5C4-4DC2-9CAC-DB2713204D8D}"/>
            </a:ext>
          </a:extLst>
        </xdr:cNvPr>
        <xdr:cNvSpPr>
          <a:spLocks noChangeShapeType="1"/>
        </xdr:cNvSpPr>
      </xdr:nvSpPr>
      <xdr:spPr bwMode="auto">
        <a:xfrm>
          <a:off x="32289750" y="2393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76</xdr:row>
      <xdr:rowOff>9525</xdr:rowOff>
    </xdr:from>
    <xdr:to>
      <xdr:col>8</xdr:col>
      <xdr:colOff>542925</xdr:colOff>
      <xdr:row>76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0AA2EB4D-6807-4B00-87CB-E7E6D5886CE5}"/>
            </a:ext>
          </a:extLst>
        </xdr:cNvPr>
        <xdr:cNvSpPr>
          <a:spLocks noChangeShapeType="1"/>
        </xdr:cNvSpPr>
      </xdr:nvSpPr>
      <xdr:spPr bwMode="auto">
        <a:xfrm flipV="1">
          <a:off x="8039100" y="247650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76</xdr:row>
      <xdr:rowOff>9525</xdr:rowOff>
    </xdr:from>
    <xdr:to>
      <xdr:col>8</xdr:col>
      <xdr:colOff>609600</xdr:colOff>
      <xdr:row>76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9C9B3813-731B-40CD-B8B0-75296BA66B28}"/>
            </a:ext>
          </a:extLst>
        </xdr:cNvPr>
        <xdr:cNvSpPr>
          <a:spLocks noChangeShapeType="1"/>
        </xdr:cNvSpPr>
      </xdr:nvSpPr>
      <xdr:spPr bwMode="auto">
        <a:xfrm flipV="1">
          <a:off x="8029575" y="247650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76</xdr:row>
      <xdr:rowOff>0</xdr:rowOff>
    </xdr:from>
    <xdr:to>
      <xdr:col>20</xdr:col>
      <xdr:colOff>619125</xdr:colOff>
      <xdr:row>76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B11C8C5E-43FA-4B29-A759-C29B1DAC9565}"/>
            </a:ext>
          </a:extLst>
        </xdr:cNvPr>
        <xdr:cNvSpPr>
          <a:spLocks noChangeShapeType="1"/>
        </xdr:cNvSpPr>
      </xdr:nvSpPr>
      <xdr:spPr bwMode="auto">
        <a:xfrm>
          <a:off x="28327350" y="247554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76</xdr:row>
      <xdr:rowOff>0</xdr:rowOff>
    </xdr:from>
    <xdr:to>
      <xdr:col>21</xdr:col>
      <xdr:colOff>657225</xdr:colOff>
      <xdr:row>76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E3465F33-0350-4547-BF02-7910517CE1F0}"/>
            </a:ext>
          </a:extLst>
        </xdr:cNvPr>
        <xdr:cNvSpPr>
          <a:spLocks noChangeShapeType="1"/>
        </xdr:cNvSpPr>
      </xdr:nvSpPr>
      <xdr:spPr bwMode="auto">
        <a:xfrm>
          <a:off x="29756100" y="247554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74</xdr:row>
      <xdr:rowOff>9525</xdr:rowOff>
    </xdr:from>
    <xdr:to>
      <xdr:col>8</xdr:col>
      <xdr:colOff>542925</xdr:colOff>
      <xdr:row>74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C9570F1E-3C04-4BE3-A0DA-35E3C841DEAD}"/>
            </a:ext>
          </a:extLst>
        </xdr:cNvPr>
        <xdr:cNvSpPr>
          <a:spLocks noChangeShapeType="1"/>
        </xdr:cNvSpPr>
      </xdr:nvSpPr>
      <xdr:spPr bwMode="auto">
        <a:xfrm flipV="1">
          <a:off x="8039100" y="24231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74</xdr:row>
      <xdr:rowOff>9525</xdr:rowOff>
    </xdr:from>
    <xdr:to>
      <xdr:col>8</xdr:col>
      <xdr:colOff>609600</xdr:colOff>
      <xdr:row>74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89D8FBE6-8649-4F7F-BCD8-4D0BBC8C0BD9}"/>
            </a:ext>
          </a:extLst>
        </xdr:cNvPr>
        <xdr:cNvSpPr>
          <a:spLocks noChangeShapeType="1"/>
        </xdr:cNvSpPr>
      </xdr:nvSpPr>
      <xdr:spPr bwMode="auto">
        <a:xfrm flipV="1">
          <a:off x="8029575" y="242316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76</xdr:row>
      <xdr:rowOff>9525</xdr:rowOff>
    </xdr:from>
    <xdr:to>
      <xdr:col>11</xdr:col>
      <xdr:colOff>542925</xdr:colOff>
      <xdr:row>76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3E5401DA-74A8-4253-B9A3-3E4B772E7A1F}"/>
            </a:ext>
          </a:extLst>
        </xdr:cNvPr>
        <xdr:cNvSpPr>
          <a:spLocks noChangeShapeType="1"/>
        </xdr:cNvSpPr>
      </xdr:nvSpPr>
      <xdr:spPr bwMode="auto">
        <a:xfrm flipV="1">
          <a:off x="13354050" y="247650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76</xdr:row>
      <xdr:rowOff>9525</xdr:rowOff>
    </xdr:from>
    <xdr:to>
      <xdr:col>11</xdr:col>
      <xdr:colOff>542925</xdr:colOff>
      <xdr:row>76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B5667C60-ED0C-4001-99E8-2A9FF5CA40FC}"/>
            </a:ext>
          </a:extLst>
        </xdr:cNvPr>
        <xdr:cNvSpPr>
          <a:spLocks noChangeShapeType="1"/>
        </xdr:cNvSpPr>
      </xdr:nvSpPr>
      <xdr:spPr bwMode="auto">
        <a:xfrm flipV="1">
          <a:off x="13344525" y="247650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76</xdr:row>
      <xdr:rowOff>9525</xdr:rowOff>
    </xdr:from>
    <xdr:to>
      <xdr:col>11</xdr:col>
      <xdr:colOff>542925</xdr:colOff>
      <xdr:row>76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E0DEAF74-BFE4-4FA2-9E4E-4517F3C13A71}"/>
            </a:ext>
          </a:extLst>
        </xdr:cNvPr>
        <xdr:cNvSpPr>
          <a:spLocks noChangeShapeType="1"/>
        </xdr:cNvSpPr>
      </xdr:nvSpPr>
      <xdr:spPr bwMode="auto">
        <a:xfrm flipV="1">
          <a:off x="13344525" y="247650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75</xdr:row>
      <xdr:rowOff>268061</xdr:rowOff>
    </xdr:from>
    <xdr:to>
      <xdr:col>4</xdr:col>
      <xdr:colOff>572860</xdr:colOff>
      <xdr:row>75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4F4FAA8D-9848-4A56-B2FC-FB9D587D1841}"/>
            </a:ext>
          </a:extLst>
        </xdr:cNvPr>
        <xdr:cNvSpPr>
          <a:spLocks noChangeShapeType="1"/>
        </xdr:cNvSpPr>
      </xdr:nvSpPr>
      <xdr:spPr bwMode="auto">
        <a:xfrm>
          <a:off x="3096985" y="247473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77</xdr:row>
      <xdr:rowOff>48985</xdr:rowOff>
    </xdr:from>
    <xdr:to>
      <xdr:col>6</xdr:col>
      <xdr:colOff>152400</xdr:colOff>
      <xdr:row>80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683A1B14-31A6-4B58-A588-933BA83CB8C6}"/>
            </a:ext>
          </a:extLst>
        </xdr:cNvPr>
        <xdr:cNvSpPr>
          <a:spLocks/>
        </xdr:cNvSpPr>
      </xdr:nvSpPr>
      <xdr:spPr bwMode="auto">
        <a:xfrm>
          <a:off x="5172075" y="250711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74</xdr:row>
      <xdr:rowOff>0</xdr:rowOff>
    </xdr:from>
    <xdr:to>
      <xdr:col>19</xdr:col>
      <xdr:colOff>590550</xdr:colOff>
      <xdr:row>74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01ACB100-DF69-4596-9F72-1EF92300FCE6}"/>
            </a:ext>
          </a:extLst>
        </xdr:cNvPr>
        <xdr:cNvSpPr>
          <a:spLocks noChangeShapeType="1"/>
        </xdr:cNvSpPr>
      </xdr:nvSpPr>
      <xdr:spPr bwMode="auto">
        <a:xfrm>
          <a:off x="26917650" y="242220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76</xdr:row>
      <xdr:rowOff>2721</xdr:rowOff>
    </xdr:from>
    <xdr:to>
      <xdr:col>22</xdr:col>
      <xdr:colOff>608240</xdr:colOff>
      <xdr:row>76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9B2602FC-E4BC-49FF-BA87-44AB61C5185E}"/>
            </a:ext>
          </a:extLst>
        </xdr:cNvPr>
        <xdr:cNvSpPr>
          <a:spLocks noChangeShapeType="1"/>
        </xdr:cNvSpPr>
      </xdr:nvSpPr>
      <xdr:spPr bwMode="auto">
        <a:xfrm>
          <a:off x="31383515" y="247581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76</xdr:row>
      <xdr:rowOff>12700</xdr:rowOff>
    </xdr:from>
    <xdr:to>
      <xdr:col>26</xdr:col>
      <xdr:colOff>498475</xdr:colOff>
      <xdr:row>76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183E5B6D-BFA9-4B38-9282-815F45B1FF99}"/>
            </a:ext>
          </a:extLst>
        </xdr:cNvPr>
        <xdr:cNvSpPr>
          <a:spLocks noChangeShapeType="1"/>
        </xdr:cNvSpPr>
      </xdr:nvSpPr>
      <xdr:spPr bwMode="auto">
        <a:xfrm flipV="1">
          <a:off x="36055300" y="247681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9E8E-24F3-4B1A-90AF-641C59CC5C17}">
  <sheetPr>
    <pageSetUpPr fitToPage="1"/>
  </sheetPr>
  <dimension ref="A1:AD131"/>
  <sheetViews>
    <sheetView view="pageBreakPreview" zoomScale="75" zoomScaleNormal="50" zoomScaleSheetLayoutView="75" workbookViewId="0">
      <pane xSplit="2" ySplit="7" topLeftCell="U46" activePane="bottomRight" state="frozen"/>
      <selection pane="topRight" activeCell="C1" sqref="C1"/>
      <selection pane="bottomLeft" activeCell="A8" sqref="A8"/>
      <selection pane="bottomRight" activeCell="AB66" sqref="AB66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19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33</v>
      </c>
      <c r="L1" s="4"/>
      <c r="M1" s="5"/>
      <c r="P1" s="3"/>
      <c r="R1" s="6" t="s">
        <v>82</v>
      </c>
      <c r="AC1" s="220">
        <v>46055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1"/>
      <c r="Z3" s="19"/>
      <c r="AA3" s="19"/>
      <c r="AB3" s="19"/>
      <c r="AC3" s="20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1"/>
      <c r="W4" s="21"/>
      <c r="X4" s="18"/>
      <c r="Y4" s="222"/>
      <c r="Z4" s="20"/>
      <c r="AA4" s="20"/>
      <c r="AB4" s="20"/>
      <c r="AC4" s="14"/>
      <c r="AD4" s="15"/>
    </row>
    <row r="5" spans="1:30" ht="14.25" customHeight="1" thickBot="1" x14ac:dyDescent="0.2">
      <c r="A5" s="493"/>
      <c r="B5" s="494"/>
      <c r="C5" s="22" t="s">
        <v>38</v>
      </c>
      <c r="D5" s="22"/>
      <c r="E5" s="23"/>
      <c r="F5" s="22" t="s">
        <v>39</v>
      </c>
      <c r="G5" s="22"/>
      <c r="H5" s="23"/>
      <c r="I5" s="22" t="s">
        <v>40</v>
      </c>
      <c r="J5" s="22"/>
      <c r="K5" s="22"/>
      <c r="L5" s="23"/>
      <c r="M5" s="499" t="s">
        <v>41</v>
      </c>
      <c r="N5" s="500"/>
      <c r="O5" s="500"/>
      <c r="P5" s="500"/>
      <c r="Q5" s="500"/>
      <c r="R5" s="501"/>
      <c r="S5" s="499" t="s">
        <v>42</v>
      </c>
      <c r="T5" s="500"/>
      <c r="U5" s="500"/>
      <c r="V5" s="501"/>
      <c r="W5" s="24" t="s">
        <v>47</v>
      </c>
      <c r="X5" s="25" t="s">
        <v>44</v>
      </c>
      <c r="Y5" s="26" t="s">
        <v>75</v>
      </c>
      <c r="Z5" s="502" t="s">
        <v>65</v>
      </c>
      <c r="AA5" s="503"/>
      <c r="AB5" s="27" t="s">
        <v>0</v>
      </c>
      <c r="AC5" s="28" t="s">
        <v>2</v>
      </c>
      <c r="AD5" s="1"/>
    </row>
    <row r="6" spans="1:30" ht="14.25" customHeight="1" x14ac:dyDescent="0.15">
      <c r="A6" s="495"/>
      <c r="B6" s="496"/>
      <c r="C6" s="29" t="s">
        <v>9</v>
      </c>
      <c r="D6" s="30"/>
      <c r="E6" s="31"/>
      <c r="F6" s="32"/>
      <c r="G6" s="32"/>
      <c r="H6" s="33"/>
      <c r="I6" s="30" t="s">
        <v>25</v>
      </c>
      <c r="J6" s="34"/>
      <c r="K6" s="35"/>
      <c r="L6" s="33"/>
      <c r="M6" s="36" t="s">
        <v>25</v>
      </c>
      <c r="N6" s="37"/>
      <c r="O6" s="32"/>
      <c r="P6" s="38" t="s">
        <v>26</v>
      </c>
      <c r="Q6" s="39"/>
      <c r="R6" s="33"/>
      <c r="S6" s="36" t="s">
        <v>17</v>
      </c>
      <c r="T6" s="36" t="s">
        <v>17</v>
      </c>
      <c r="U6" s="36" t="s">
        <v>18</v>
      </c>
      <c r="V6" s="30" t="s">
        <v>19</v>
      </c>
      <c r="W6" s="40" t="s">
        <v>48</v>
      </c>
      <c r="X6" s="41" t="s">
        <v>28</v>
      </c>
      <c r="Y6" s="42" t="s">
        <v>29</v>
      </c>
      <c r="Z6" s="504" t="s">
        <v>74</v>
      </c>
      <c r="AA6" s="505" t="s">
        <v>66</v>
      </c>
      <c r="AB6" s="43" t="s">
        <v>1</v>
      </c>
      <c r="AC6" s="44" t="s">
        <v>5</v>
      </c>
      <c r="AD6" s="1"/>
    </row>
    <row r="7" spans="1:30" ht="14.25" customHeight="1" x14ac:dyDescent="0.15">
      <c r="A7" s="497"/>
      <c r="B7" s="498"/>
      <c r="C7" s="45" t="s">
        <v>3</v>
      </c>
      <c r="D7" s="46" t="s">
        <v>49</v>
      </c>
      <c r="E7" s="47" t="s">
        <v>6</v>
      </c>
      <c r="F7" s="48" t="s">
        <v>21</v>
      </c>
      <c r="G7" s="49" t="s">
        <v>22</v>
      </c>
      <c r="H7" s="50" t="s">
        <v>23</v>
      </c>
      <c r="I7" s="46" t="s">
        <v>24</v>
      </c>
      <c r="J7" s="51"/>
      <c r="K7" s="52"/>
      <c r="L7" s="47" t="s">
        <v>34</v>
      </c>
      <c r="M7" s="49" t="s">
        <v>24</v>
      </c>
      <c r="N7" s="51" t="s">
        <v>54</v>
      </c>
      <c r="O7" s="52"/>
      <c r="P7" s="51" t="s">
        <v>27</v>
      </c>
      <c r="Q7" s="52"/>
      <c r="R7" s="50" t="s">
        <v>4</v>
      </c>
      <c r="S7" s="48" t="s">
        <v>20</v>
      </c>
      <c r="T7" s="49" t="s">
        <v>8</v>
      </c>
      <c r="U7" s="49" t="s">
        <v>8</v>
      </c>
      <c r="V7" s="46" t="s">
        <v>30</v>
      </c>
      <c r="W7" s="53" t="s">
        <v>50</v>
      </c>
      <c r="X7" s="54" t="s">
        <v>53</v>
      </c>
      <c r="Y7" s="55" t="s">
        <v>43</v>
      </c>
      <c r="Z7" s="56" t="s">
        <v>72</v>
      </c>
      <c r="AA7" s="57" t="s">
        <v>73</v>
      </c>
      <c r="AB7" s="58" t="s">
        <v>67</v>
      </c>
      <c r="AC7" s="48" t="s">
        <v>68</v>
      </c>
      <c r="AD7" s="1"/>
    </row>
    <row r="8" spans="1:30" ht="27" customHeight="1" x14ac:dyDescent="0.25">
      <c r="A8" s="59"/>
      <c r="B8" s="36"/>
      <c r="C8" s="102"/>
      <c r="D8" s="103"/>
      <c r="E8" s="104"/>
      <c r="F8" s="67"/>
      <c r="G8" s="67"/>
      <c r="H8" s="105"/>
      <c r="I8" s="65"/>
      <c r="J8" s="66"/>
      <c r="K8" s="67"/>
      <c r="L8" s="106"/>
      <c r="M8" s="107"/>
      <c r="N8" s="66"/>
      <c r="O8" s="67"/>
      <c r="P8" s="66"/>
      <c r="Q8" s="67"/>
      <c r="R8" s="106"/>
      <c r="S8" s="67"/>
      <c r="T8" s="71"/>
      <c r="U8" s="101"/>
      <c r="V8" s="72"/>
      <c r="W8" s="73"/>
      <c r="X8" s="73"/>
      <c r="Y8" s="74"/>
      <c r="Z8" s="75"/>
      <c r="AA8" s="76"/>
      <c r="AB8" s="77"/>
      <c r="AC8" s="78">
        <v>156.75</v>
      </c>
      <c r="AD8" s="1"/>
    </row>
    <row r="9" spans="1:30" ht="27" customHeight="1" x14ac:dyDescent="0.25">
      <c r="A9" s="59"/>
      <c r="B9" s="36"/>
      <c r="C9" s="60"/>
      <c r="D9" s="61"/>
      <c r="E9" s="62"/>
      <c r="F9" s="63"/>
      <c r="G9" s="63"/>
      <c r="H9" s="64"/>
      <c r="I9" s="65"/>
      <c r="J9" s="66"/>
      <c r="K9" s="67"/>
      <c r="L9" s="68"/>
      <c r="M9" s="69"/>
      <c r="N9" s="66"/>
      <c r="O9" s="67"/>
      <c r="P9" s="66"/>
      <c r="Q9" s="67"/>
      <c r="R9" s="68"/>
      <c r="S9" s="70"/>
      <c r="T9" s="71"/>
      <c r="U9" s="101"/>
      <c r="V9" s="72"/>
      <c r="W9" s="73"/>
      <c r="X9" s="73"/>
      <c r="Y9" s="74"/>
      <c r="Z9" s="75"/>
      <c r="AA9" s="76"/>
      <c r="AB9" s="77"/>
      <c r="AC9" s="78"/>
      <c r="AD9" s="1"/>
    </row>
    <row r="10" spans="1:30" ht="27" customHeight="1" x14ac:dyDescent="0.25">
      <c r="A10" s="79">
        <v>5</v>
      </c>
      <c r="B10" s="49" t="s">
        <v>59</v>
      </c>
      <c r="C10" s="80">
        <v>0.72699999999999998</v>
      </c>
      <c r="D10" s="81">
        <v>0.7</v>
      </c>
      <c r="E10" s="82">
        <v>0.78</v>
      </c>
      <c r="F10" s="83">
        <v>2200</v>
      </c>
      <c r="G10" s="83">
        <v>4300</v>
      </c>
      <c r="H10" s="84">
        <f>SUM(F10:G10)</f>
        <v>6500</v>
      </c>
      <c r="I10" s="85"/>
      <c r="J10" s="86" t="s">
        <v>60</v>
      </c>
      <c r="K10" s="83">
        <v>1700</v>
      </c>
      <c r="L10" s="88">
        <f>SUM(K8:K10)</f>
        <v>1700</v>
      </c>
      <c r="M10" s="87"/>
      <c r="N10" s="86"/>
      <c r="O10" s="83"/>
      <c r="P10" s="86" t="s">
        <v>60</v>
      </c>
      <c r="Q10" s="83">
        <v>-3500</v>
      </c>
      <c r="R10" s="88">
        <f>SUM(O8:O10)+SUM(Q8:Q10)</f>
        <v>-3500</v>
      </c>
      <c r="S10" s="89">
        <v>4700</v>
      </c>
      <c r="T10" s="90">
        <v>4714400</v>
      </c>
      <c r="U10" s="91">
        <v>4313900</v>
      </c>
      <c r="V10" s="92">
        <v>4313900</v>
      </c>
      <c r="W10" s="93">
        <v>0.75</v>
      </c>
      <c r="X10" s="93">
        <v>0.65</v>
      </c>
      <c r="Y10" s="94">
        <v>1.07273</v>
      </c>
      <c r="Z10" s="95">
        <v>0.78500000000000003</v>
      </c>
      <c r="AA10" s="96">
        <v>0.80249999999999488</v>
      </c>
      <c r="AB10" s="97">
        <v>2.0819999999999999</v>
      </c>
      <c r="AC10" s="98">
        <v>157.29</v>
      </c>
      <c r="AD10" s="1"/>
    </row>
    <row r="11" spans="1:30" ht="27" customHeight="1" x14ac:dyDescent="0.25">
      <c r="A11" s="108"/>
      <c r="B11" s="36"/>
      <c r="C11" s="60"/>
      <c r="D11" s="61"/>
      <c r="E11" s="62"/>
      <c r="F11" s="63"/>
      <c r="G11" s="63"/>
      <c r="H11" s="64"/>
      <c r="I11" s="65"/>
      <c r="J11" s="66"/>
      <c r="K11" s="67"/>
      <c r="L11" s="68"/>
      <c r="M11" s="69"/>
      <c r="N11" s="66"/>
      <c r="O11" s="67"/>
      <c r="P11" s="66"/>
      <c r="Q11" s="67"/>
      <c r="R11" s="68"/>
      <c r="S11" s="109"/>
      <c r="T11" s="110"/>
      <c r="U11" s="111"/>
      <c r="V11" s="112"/>
      <c r="W11" s="99"/>
      <c r="X11" s="99"/>
      <c r="Y11" s="100"/>
      <c r="Z11" s="113"/>
      <c r="AA11" s="114"/>
      <c r="AB11" s="115"/>
      <c r="AC11" s="116">
        <v>156.22999999999999</v>
      </c>
      <c r="AD11" s="1"/>
    </row>
    <row r="12" spans="1:30" ht="27" customHeight="1" x14ac:dyDescent="0.25">
      <c r="A12" s="59"/>
      <c r="B12" s="36"/>
      <c r="C12" s="60"/>
      <c r="D12" s="61"/>
      <c r="E12" s="62"/>
      <c r="F12" s="63"/>
      <c r="G12" s="63"/>
      <c r="H12" s="64"/>
      <c r="I12" s="65"/>
      <c r="J12" s="66"/>
      <c r="K12" s="67"/>
      <c r="L12" s="68"/>
      <c r="M12" s="69"/>
      <c r="N12" s="66"/>
      <c r="O12" s="67"/>
      <c r="P12" s="66"/>
      <c r="Q12" s="67"/>
      <c r="R12" s="68"/>
      <c r="S12" s="70"/>
      <c r="T12" s="71"/>
      <c r="U12" s="101"/>
      <c r="V12" s="72"/>
      <c r="W12" s="73"/>
      <c r="X12" s="73"/>
      <c r="Y12" s="74"/>
      <c r="Z12" s="75"/>
      <c r="AA12" s="76"/>
      <c r="AB12" s="77"/>
      <c r="AC12" s="78"/>
      <c r="AD12" s="1"/>
    </row>
    <row r="13" spans="1:30" ht="27" customHeight="1" x14ac:dyDescent="0.25">
      <c r="A13" s="79">
        <v>6</v>
      </c>
      <c r="B13" s="49" t="s">
        <v>58</v>
      </c>
      <c r="C13" s="80">
        <v>0.72699999999999998</v>
      </c>
      <c r="D13" s="81">
        <v>0.7</v>
      </c>
      <c r="E13" s="82">
        <v>0.72799999999999998</v>
      </c>
      <c r="F13" s="83">
        <v>3700</v>
      </c>
      <c r="G13" s="83">
        <v>2200</v>
      </c>
      <c r="H13" s="84">
        <f>SUM(F13:G13)</f>
        <v>5900</v>
      </c>
      <c r="I13" s="85"/>
      <c r="J13" s="86" t="s">
        <v>60</v>
      </c>
      <c r="K13" s="83">
        <v>2100</v>
      </c>
      <c r="L13" s="88">
        <f>SUM(K11:K13)</f>
        <v>2100</v>
      </c>
      <c r="M13" s="87"/>
      <c r="N13" s="86"/>
      <c r="O13" s="83"/>
      <c r="P13" s="86" t="s">
        <v>60</v>
      </c>
      <c r="Q13" s="83">
        <v>-3000</v>
      </c>
      <c r="R13" s="88">
        <f>SUM(O11:O13)+SUM(Q11:Q13)</f>
        <v>-3000</v>
      </c>
      <c r="S13" s="89">
        <v>5000</v>
      </c>
      <c r="T13" s="90">
        <v>4719400</v>
      </c>
      <c r="U13" s="91">
        <v>4322500</v>
      </c>
      <c r="V13" s="92">
        <v>4322400</v>
      </c>
      <c r="W13" s="93">
        <v>0.749</v>
      </c>
      <c r="X13" s="93">
        <v>0.66</v>
      </c>
      <c r="Y13" s="94">
        <v>1.0745499999999999</v>
      </c>
      <c r="Z13" s="95">
        <v>0.8</v>
      </c>
      <c r="AA13" s="96">
        <v>0.79999999999999716</v>
      </c>
      <c r="AB13" s="97">
        <v>2.0950000000000002</v>
      </c>
      <c r="AC13" s="98">
        <v>156.80000000000001</v>
      </c>
      <c r="AD13" s="1"/>
    </row>
    <row r="14" spans="1:30" ht="27" customHeight="1" x14ac:dyDescent="0.25">
      <c r="A14" s="59"/>
      <c r="B14" s="36"/>
      <c r="C14" s="60"/>
      <c r="D14" s="61"/>
      <c r="E14" s="62"/>
      <c r="F14" s="63"/>
      <c r="G14" s="63"/>
      <c r="H14" s="64"/>
      <c r="I14" s="65"/>
      <c r="J14" s="66"/>
      <c r="K14" s="67"/>
      <c r="L14" s="68"/>
      <c r="M14" s="69"/>
      <c r="N14" s="66"/>
      <c r="O14" s="67"/>
      <c r="P14" s="66"/>
      <c r="Q14" s="67"/>
      <c r="R14" s="68"/>
      <c r="S14" s="70"/>
      <c r="T14" s="71"/>
      <c r="U14" s="101"/>
      <c r="V14" s="112"/>
      <c r="W14" s="99"/>
      <c r="X14" s="99"/>
      <c r="Y14" s="100"/>
      <c r="Z14" s="113"/>
      <c r="AA14" s="114"/>
      <c r="AB14" s="115"/>
      <c r="AC14" s="116">
        <v>156.30000000000001</v>
      </c>
      <c r="AD14" s="1"/>
    </row>
    <row r="15" spans="1:30" ht="27" customHeight="1" x14ac:dyDescent="0.25">
      <c r="A15" s="59"/>
      <c r="B15" s="36"/>
      <c r="C15" s="60"/>
      <c r="D15" s="61"/>
      <c r="E15" s="62"/>
      <c r="F15" s="63"/>
      <c r="G15" s="63"/>
      <c r="H15" s="64"/>
      <c r="I15" s="65"/>
      <c r="J15" s="66" t="s">
        <v>62</v>
      </c>
      <c r="K15" s="67">
        <v>-8000</v>
      </c>
      <c r="L15" s="68"/>
      <c r="M15" s="69"/>
      <c r="N15" s="66"/>
      <c r="O15" s="67"/>
      <c r="P15" s="66"/>
      <c r="Q15" s="67"/>
      <c r="R15" s="68"/>
      <c r="S15" s="70"/>
      <c r="T15" s="71"/>
      <c r="U15" s="101"/>
      <c r="V15" s="72"/>
      <c r="W15" s="73"/>
      <c r="X15" s="73"/>
      <c r="Y15" s="74"/>
      <c r="Z15" s="75"/>
      <c r="AA15" s="76"/>
      <c r="AB15" s="77"/>
      <c r="AC15" s="78"/>
      <c r="AD15" s="1"/>
    </row>
    <row r="16" spans="1:30" ht="27" customHeight="1" x14ac:dyDescent="0.25">
      <c r="A16" s="79">
        <v>7</v>
      </c>
      <c r="B16" s="49" t="s">
        <v>55</v>
      </c>
      <c r="C16" s="80">
        <v>0.72699999999999998</v>
      </c>
      <c r="D16" s="81">
        <v>0.7</v>
      </c>
      <c r="E16" s="82">
        <v>0.78</v>
      </c>
      <c r="F16" s="83">
        <v>2900</v>
      </c>
      <c r="G16" s="83">
        <v>-60000</v>
      </c>
      <c r="H16" s="84">
        <f>SUM(F16:G16)</f>
        <v>-57100</v>
      </c>
      <c r="I16" s="85"/>
      <c r="J16" s="86" t="s">
        <v>60</v>
      </c>
      <c r="K16" s="83">
        <v>2500</v>
      </c>
      <c r="L16" s="88">
        <f>SUM(K14:K16)</f>
        <v>-5500</v>
      </c>
      <c r="M16" s="87"/>
      <c r="N16" s="86" t="s">
        <v>62</v>
      </c>
      <c r="O16" s="83">
        <v>8000</v>
      </c>
      <c r="P16" s="86" t="s">
        <v>60</v>
      </c>
      <c r="Q16" s="83">
        <v>-3500</v>
      </c>
      <c r="R16" s="88">
        <f>SUM(O14:O16)+SUM(Q14:Q16)</f>
        <v>4500</v>
      </c>
      <c r="S16" s="89">
        <v>-58100</v>
      </c>
      <c r="T16" s="90">
        <v>4661300</v>
      </c>
      <c r="U16" s="91">
        <v>4268000</v>
      </c>
      <c r="V16" s="92">
        <v>4268000</v>
      </c>
      <c r="W16" s="93">
        <v>0.745</v>
      </c>
      <c r="X16" s="93">
        <v>0.66</v>
      </c>
      <c r="Y16" s="94">
        <v>1.0745499999999999</v>
      </c>
      <c r="Z16" s="95">
        <v>0.79100000000000004</v>
      </c>
      <c r="AA16" s="96">
        <v>0.78499999999999659</v>
      </c>
      <c r="AB16" s="97">
        <v>2.1190000000000002</v>
      </c>
      <c r="AC16" s="98">
        <v>156.80000000000001</v>
      </c>
      <c r="AD16" s="1"/>
    </row>
    <row r="17" spans="1:30" ht="27" customHeight="1" x14ac:dyDescent="0.25">
      <c r="A17" s="59"/>
      <c r="B17" s="36"/>
      <c r="C17" s="60"/>
      <c r="D17" s="61"/>
      <c r="E17" s="62"/>
      <c r="F17" s="63"/>
      <c r="G17" s="63"/>
      <c r="H17" s="64"/>
      <c r="I17" s="65"/>
      <c r="J17" s="66"/>
      <c r="K17" s="67"/>
      <c r="L17" s="68"/>
      <c r="M17" s="69"/>
      <c r="N17" s="66"/>
      <c r="O17" s="67"/>
      <c r="P17" s="66"/>
      <c r="Q17" s="67"/>
      <c r="R17" s="68"/>
      <c r="S17" s="117"/>
      <c r="T17" s="118"/>
      <c r="U17" s="119"/>
      <c r="V17" s="112"/>
      <c r="W17" s="99"/>
      <c r="X17" s="99"/>
      <c r="Y17" s="100"/>
      <c r="Z17" s="75"/>
      <c r="AA17" s="76"/>
      <c r="AB17" s="77"/>
      <c r="AC17" s="116">
        <v>156.46</v>
      </c>
      <c r="AD17" s="1"/>
    </row>
    <row r="18" spans="1:30" ht="27" customHeight="1" x14ac:dyDescent="0.25">
      <c r="A18" s="59"/>
      <c r="B18" s="36"/>
      <c r="C18" s="60"/>
      <c r="D18" s="61"/>
      <c r="E18" s="62"/>
      <c r="F18" s="63"/>
      <c r="G18" s="63"/>
      <c r="H18" s="64"/>
      <c r="I18" s="65"/>
      <c r="J18" s="66"/>
      <c r="K18" s="67"/>
      <c r="L18" s="68"/>
      <c r="M18" s="69"/>
      <c r="N18" s="66"/>
      <c r="O18" s="67"/>
      <c r="P18" s="66" t="s">
        <v>61</v>
      </c>
      <c r="Q18" s="67">
        <v>6600</v>
      </c>
      <c r="R18" s="68"/>
      <c r="S18" s="70"/>
      <c r="T18" s="118"/>
      <c r="U18" s="120"/>
      <c r="V18" s="72"/>
      <c r="W18" s="73"/>
      <c r="X18" s="73"/>
      <c r="Y18" s="74"/>
      <c r="Z18" s="75"/>
      <c r="AA18" s="76"/>
      <c r="AB18" s="77"/>
      <c r="AC18" s="78"/>
      <c r="AD18" s="1"/>
    </row>
    <row r="19" spans="1:30" ht="27" customHeight="1" x14ac:dyDescent="0.25">
      <c r="A19" s="79">
        <v>8</v>
      </c>
      <c r="B19" s="49" t="s">
        <v>56</v>
      </c>
      <c r="C19" s="80">
        <v>0.72899999999999998</v>
      </c>
      <c r="D19" s="81">
        <v>0.7</v>
      </c>
      <c r="E19" s="82">
        <v>0.77500000000000002</v>
      </c>
      <c r="F19" s="83">
        <v>2600</v>
      </c>
      <c r="G19" s="83">
        <v>9600</v>
      </c>
      <c r="H19" s="84">
        <f>SUM(F19:G19)</f>
        <v>12200</v>
      </c>
      <c r="I19" s="85"/>
      <c r="J19" s="86" t="s">
        <v>60</v>
      </c>
      <c r="K19" s="83">
        <v>3500</v>
      </c>
      <c r="L19" s="88">
        <f>SUM(K17:K19)</f>
        <v>3500</v>
      </c>
      <c r="M19" s="87"/>
      <c r="N19" s="86"/>
      <c r="O19" s="83"/>
      <c r="P19" s="86" t="s">
        <v>60</v>
      </c>
      <c r="Q19" s="83">
        <v>-2100</v>
      </c>
      <c r="R19" s="88">
        <f>SUM(O17:O19)+SUM(Q17:Q19)</f>
        <v>4500</v>
      </c>
      <c r="S19" s="89">
        <v>20200</v>
      </c>
      <c r="T19" s="90">
        <v>4681500</v>
      </c>
      <c r="U19" s="91">
        <v>4279800</v>
      </c>
      <c r="V19" s="92">
        <v>4279800</v>
      </c>
      <c r="W19" s="93">
        <v>0.74199999999999999</v>
      </c>
      <c r="X19" s="93">
        <v>0.66500000000000004</v>
      </c>
      <c r="Y19" s="94">
        <v>1.0745499999999999</v>
      </c>
      <c r="Z19" s="95">
        <v>0.79100000000000004</v>
      </c>
      <c r="AA19" s="96">
        <v>0.76749999999999829</v>
      </c>
      <c r="AB19" s="97">
        <v>2.077</v>
      </c>
      <c r="AC19" s="98">
        <v>156.94999999999999</v>
      </c>
      <c r="AD19" s="1"/>
    </row>
    <row r="20" spans="1:30" ht="27" customHeight="1" x14ac:dyDescent="0.25">
      <c r="A20" s="59"/>
      <c r="B20" s="36"/>
      <c r="C20" s="60"/>
      <c r="D20" s="61"/>
      <c r="E20" s="62"/>
      <c r="F20" s="63"/>
      <c r="G20" s="63"/>
      <c r="H20" s="64"/>
      <c r="I20" s="65"/>
      <c r="J20" s="66"/>
      <c r="K20" s="67"/>
      <c r="L20" s="68"/>
      <c r="M20" s="69"/>
      <c r="N20" s="66"/>
      <c r="O20" s="67"/>
      <c r="P20" s="66"/>
      <c r="Q20" s="67"/>
      <c r="R20" s="68"/>
      <c r="S20" s="63"/>
      <c r="T20" s="71"/>
      <c r="U20" s="119"/>
      <c r="V20" s="112"/>
      <c r="W20" s="99"/>
      <c r="X20" s="99"/>
      <c r="Y20" s="100"/>
      <c r="Z20" s="113"/>
      <c r="AA20" s="114"/>
      <c r="AB20" s="115"/>
      <c r="AC20" s="116">
        <v>156.83000000000001</v>
      </c>
      <c r="AD20" s="1"/>
    </row>
    <row r="21" spans="1:30" ht="27" customHeight="1" x14ac:dyDescent="0.25">
      <c r="A21" s="59"/>
      <c r="B21" s="36"/>
      <c r="C21" s="60"/>
      <c r="D21" s="61"/>
      <c r="E21" s="62"/>
      <c r="F21" s="63"/>
      <c r="G21" s="63"/>
      <c r="H21" s="64"/>
      <c r="I21" s="65"/>
      <c r="J21" s="66"/>
      <c r="K21" s="67"/>
      <c r="L21" s="68"/>
      <c r="M21" s="69"/>
      <c r="N21" s="66"/>
      <c r="O21" s="67"/>
      <c r="P21" s="66"/>
      <c r="Q21" s="67"/>
      <c r="R21" s="68"/>
      <c r="S21" s="63"/>
      <c r="T21" s="71"/>
      <c r="U21" s="101"/>
      <c r="V21" s="72"/>
      <c r="W21" s="73"/>
      <c r="X21" s="73"/>
      <c r="Y21" s="74"/>
      <c r="Z21" s="75"/>
      <c r="AA21" s="76"/>
      <c r="AB21" s="77"/>
      <c r="AC21" s="78"/>
      <c r="AD21" s="1"/>
    </row>
    <row r="22" spans="1:30" ht="27" customHeight="1" x14ac:dyDescent="0.25">
      <c r="A22" s="79">
        <v>9</v>
      </c>
      <c r="B22" s="49" t="s">
        <v>57</v>
      </c>
      <c r="C22" s="80">
        <v>0.72699999999999998</v>
      </c>
      <c r="D22" s="81">
        <v>0.7</v>
      </c>
      <c r="E22" s="82">
        <v>0.78</v>
      </c>
      <c r="F22" s="83">
        <v>2700</v>
      </c>
      <c r="G22" s="83">
        <v>-6500</v>
      </c>
      <c r="H22" s="84">
        <f>SUM(F22:G22)</f>
        <v>-3800</v>
      </c>
      <c r="I22" s="85"/>
      <c r="J22" s="86" t="s">
        <v>60</v>
      </c>
      <c r="K22" s="83">
        <v>2100</v>
      </c>
      <c r="L22" s="88">
        <f>SUM(K20:K22)</f>
        <v>2100</v>
      </c>
      <c r="M22" s="87"/>
      <c r="N22" s="86"/>
      <c r="O22" s="83"/>
      <c r="P22" s="86" t="s">
        <v>60</v>
      </c>
      <c r="Q22" s="83">
        <v>-5800</v>
      </c>
      <c r="R22" s="88">
        <f>SUM(O20:O22)+SUM(Q20:Q22)</f>
        <v>-5800</v>
      </c>
      <c r="S22" s="89">
        <v>-7500</v>
      </c>
      <c r="T22" s="90">
        <v>4674000</v>
      </c>
      <c r="U22" s="91">
        <v>4279300</v>
      </c>
      <c r="V22" s="92">
        <v>4279300</v>
      </c>
      <c r="W22" s="93">
        <v>0.75</v>
      </c>
      <c r="X22" s="93">
        <v>0.69</v>
      </c>
      <c r="Y22" s="94">
        <v>1.0745499999999999</v>
      </c>
      <c r="Z22" s="95">
        <v>0.79100000000000004</v>
      </c>
      <c r="AA22" s="96">
        <v>0.78499999999999659</v>
      </c>
      <c r="AB22" s="97">
        <v>2.0910000000000002</v>
      </c>
      <c r="AC22" s="98">
        <v>157.55000000000001</v>
      </c>
      <c r="AD22" s="1"/>
    </row>
    <row r="23" spans="1:30" ht="27" customHeight="1" x14ac:dyDescent="0.25">
      <c r="A23" s="59"/>
      <c r="B23" s="36"/>
      <c r="C23" s="60"/>
      <c r="D23" s="61"/>
      <c r="E23" s="62"/>
      <c r="F23" s="63"/>
      <c r="G23" s="63"/>
      <c r="H23" s="64"/>
      <c r="I23" s="65"/>
      <c r="J23" s="66"/>
      <c r="K23" s="67"/>
      <c r="L23" s="68"/>
      <c r="M23" s="69"/>
      <c r="N23" s="66"/>
      <c r="O23" s="67"/>
      <c r="P23" s="66"/>
      <c r="Q23" s="67"/>
      <c r="R23" s="68"/>
      <c r="S23" s="121"/>
      <c r="T23" s="110"/>
      <c r="U23" s="111"/>
      <c r="V23" s="112"/>
      <c r="W23" s="99"/>
      <c r="X23" s="99"/>
      <c r="Y23" s="100"/>
      <c r="Z23" s="113"/>
      <c r="AA23" s="114"/>
      <c r="AB23" s="115"/>
      <c r="AC23" s="116">
        <v>157.93</v>
      </c>
      <c r="AD23" s="1"/>
    </row>
    <row r="24" spans="1:30" ht="27" customHeight="1" x14ac:dyDescent="0.25">
      <c r="A24" s="59"/>
      <c r="B24" s="36"/>
      <c r="C24" s="60"/>
      <c r="D24" s="61"/>
      <c r="E24" s="62"/>
      <c r="F24" s="63"/>
      <c r="G24" s="63"/>
      <c r="H24" s="64"/>
      <c r="I24" s="65"/>
      <c r="J24" s="66"/>
      <c r="K24" s="67"/>
      <c r="L24" s="68"/>
      <c r="M24" s="69"/>
      <c r="N24" s="66"/>
      <c r="O24" s="67"/>
      <c r="P24" s="66"/>
      <c r="Q24" s="67"/>
      <c r="R24" s="68"/>
      <c r="S24" s="63"/>
      <c r="T24" s="71"/>
      <c r="U24" s="101"/>
      <c r="V24" s="72"/>
      <c r="W24" s="73"/>
      <c r="X24" s="73"/>
      <c r="Y24" s="74"/>
      <c r="Z24" s="75"/>
      <c r="AA24" s="76"/>
      <c r="AB24" s="77"/>
      <c r="AC24" s="78"/>
      <c r="AD24" s="1"/>
    </row>
    <row r="25" spans="1:30" ht="27" customHeight="1" x14ac:dyDescent="0.25">
      <c r="A25" s="79">
        <v>13</v>
      </c>
      <c r="B25" s="49" t="s">
        <v>58</v>
      </c>
      <c r="C25" s="80">
        <v>0.72699999999999998</v>
      </c>
      <c r="D25" s="81">
        <v>0.7</v>
      </c>
      <c r="E25" s="82">
        <v>0.78</v>
      </c>
      <c r="F25" s="83">
        <v>2100</v>
      </c>
      <c r="G25" s="83">
        <v>-21500</v>
      </c>
      <c r="H25" s="84">
        <f>SUM(F25:G25)</f>
        <v>-19400</v>
      </c>
      <c r="I25" s="85"/>
      <c r="J25" s="86" t="s">
        <v>60</v>
      </c>
      <c r="K25" s="83">
        <v>5800</v>
      </c>
      <c r="L25" s="88">
        <f>SUM(K23:K25)</f>
        <v>5800</v>
      </c>
      <c r="M25" s="87"/>
      <c r="N25" s="86"/>
      <c r="O25" s="83"/>
      <c r="P25" s="86" t="s">
        <v>60</v>
      </c>
      <c r="Q25" s="83">
        <v>-3900</v>
      </c>
      <c r="R25" s="88">
        <f>SUM(O23:O25)+SUM(Q23:Q25)</f>
        <v>-3900</v>
      </c>
      <c r="S25" s="89">
        <v>-17500</v>
      </c>
      <c r="T25" s="90">
        <v>4656500</v>
      </c>
      <c r="U25" s="91">
        <v>4267100</v>
      </c>
      <c r="V25" s="92">
        <v>4267100</v>
      </c>
      <c r="W25" s="93">
        <v>0.749</v>
      </c>
      <c r="X25" s="93">
        <v>0.7</v>
      </c>
      <c r="Y25" s="94">
        <v>1.07636</v>
      </c>
      <c r="Z25" s="95">
        <v>0.79100000000000004</v>
      </c>
      <c r="AA25" s="96">
        <v>0.78499999999999659</v>
      </c>
      <c r="AB25" s="97">
        <v>2.1560000000000001</v>
      </c>
      <c r="AC25" s="98">
        <v>158.97999999999999</v>
      </c>
      <c r="AD25" s="1"/>
    </row>
    <row r="26" spans="1:30" ht="27" customHeight="1" x14ac:dyDescent="0.25">
      <c r="A26" s="59"/>
      <c r="B26" s="36"/>
      <c r="C26" s="60"/>
      <c r="D26" s="61"/>
      <c r="E26" s="62"/>
      <c r="F26" s="63"/>
      <c r="G26" s="63"/>
      <c r="H26" s="64"/>
      <c r="I26" s="65"/>
      <c r="J26" s="66"/>
      <c r="K26" s="67"/>
      <c r="L26" s="68"/>
      <c r="M26" s="69"/>
      <c r="N26" s="66"/>
      <c r="O26" s="67"/>
      <c r="P26" s="66"/>
      <c r="Q26" s="67"/>
      <c r="R26" s="68"/>
      <c r="S26" s="63"/>
      <c r="T26" s="71"/>
      <c r="U26" s="101"/>
      <c r="V26" s="72"/>
      <c r="W26" s="73"/>
      <c r="X26" s="73"/>
      <c r="Y26" s="74"/>
      <c r="Z26" s="75"/>
      <c r="AA26" s="76"/>
      <c r="AB26" s="77"/>
      <c r="AC26" s="78">
        <v>159.09</v>
      </c>
      <c r="AD26" s="1"/>
    </row>
    <row r="27" spans="1:30" ht="27" customHeight="1" x14ac:dyDescent="0.25">
      <c r="A27" s="59"/>
      <c r="B27" s="36"/>
      <c r="C27" s="60"/>
      <c r="D27" s="61"/>
      <c r="E27" s="62"/>
      <c r="F27" s="63"/>
      <c r="G27" s="63"/>
      <c r="H27" s="64"/>
      <c r="I27" s="65"/>
      <c r="J27" s="66"/>
      <c r="K27" s="67"/>
      <c r="L27" s="68"/>
      <c r="M27" s="69"/>
      <c r="N27" s="66"/>
      <c r="O27" s="67"/>
      <c r="P27" s="66"/>
      <c r="Q27" s="67"/>
      <c r="R27" s="68"/>
      <c r="S27" s="63"/>
      <c r="T27" s="71"/>
      <c r="U27" s="101"/>
      <c r="V27" s="72"/>
      <c r="W27" s="73"/>
      <c r="X27" s="73"/>
      <c r="Y27" s="74"/>
      <c r="Z27" s="75"/>
      <c r="AA27" s="76"/>
      <c r="AB27" s="77"/>
      <c r="AC27" s="78"/>
      <c r="AD27" s="1"/>
    </row>
    <row r="28" spans="1:30" ht="27" customHeight="1" x14ac:dyDescent="0.25">
      <c r="A28" s="79">
        <v>14</v>
      </c>
      <c r="B28" s="49" t="s">
        <v>55</v>
      </c>
      <c r="C28" s="80">
        <v>0.72699999999999998</v>
      </c>
      <c r="D28" s="81">
        <v>0.7</v>
      </c>
      <c r="E28" s="82">
        <v>0.78</v>
      </c>
      <c r="F28" s="83">
        <v>3000</v>
      </c>
      <c r="G28" s="83">
        <v>-19800</v>
      </c>
      <c r="H28" s="84">
        <f>SUM(F28:G28)</f>
        <v>-16800</v>
      </c>
      <c r="I28" s="85"/>
      <c r="J28" s="86" t="s">
        <v>60</v>
      </c>
      <c r="K28" s="83">
        <v>3900</v>
      </c>
      <c r="L28" s="88">
        <f>SUM(K26:K28)</f>
        <v>3900</v>
      </c>
      <c r="M28" s="87"/>
      <c r="N28" s="86"/>
      <c r="O28" s="83"/>
      <c r="P28" s="86" t="s">
        <v>60</v>
      </c>
      <c r="Q28" s="83">
        <v>-2500</v>
      </c>
      <c r="R28" s="88">
        <f>SUM(O26:O28)+SUM(Q26:Q28)</f>
        <v>-2500</v>
      </c>
      <c r="S28" s="89">
        <v>-15400</v>
      </c>
      <c r="T28" s="90">
        <v>4641100</v>
      </c>
      <c r="U28" s="91">
        <v>4247900</v>
      </c>
      <c r="V28" s="92">
        <v>4247800</v>
      </c>
      <c r="W28" s="93">
        <v>0.75</v>
      </c>
      <c r="X28" s="93">
        <v>0.71</v>
      </c>
      <c r="Y28" s="94">
        <v>1.07636</v>
      </c>
      <c r="Z28" s="95">
        <v>0.79200000000000004</v>
      </c>
      <c r="AA28" s="96">
        <v>0.79999999999999716</v>
      </c>
      <c r="AB28" s="97">
        <v>2.1739999999999999</v>
      </c>
      <c r="AC28" s="98">
        <v>159.44999999999999</v>
      </c>
      <c r="AD28" s="1"/>
    </row>
    <row r="29" spans="1:30" ht="27" customHeight="1" x14ac:dyDescent="0.25">
      <c r="A29" s="59"/>
      <c r="B29" s="36"/>
      <c r="C29" s="60"/>
      <c r="D29" s="61"/>
      <c r="E29" s="62"/>
      <c r="F29" s="63"/>
      <c r="G29" s="63"/>
      <c r="H29" s="64"/>
      <c r="I29" s="65"/>
      <c r="J29" s="66"/>
      <c r="K29" s="67"/>
      <c r="L29" s="68"/>
      <c r="M29" s="69"/>
      <c r="N29" s="66"/>
      <c r="O29" s="67"/>
      <c r="P29" s="66"/>
      <c r="Q29" s="67"/>
      <c r="R29" s="68"/>
      <c r="S29" s="63"/>
      <c r="T29" s="71"/>
      <c r="U29" s="101"/>
      <c r="V29" s="72"/>
      <c r="W29" s="73"/>
      <c r="X29" s="73"/>
      <c r="Y29" s="74"/>
      <c r="Z29" s="75"/>
      <c r="AA29" s="76"/>
      <c r="AB29" s="77"/>
      <c r="AC29" s="78">
        <v>158.19999999999999</v>
      </c>
      <c r="AD29" s="1"/>
    </row>
    <row r="30" spans="1:30" ht="27" customHeight="1" x14ac:dyDescent="0.25">
      <c r="A30" s="59"/>
      <c r="B30" s="36"/>
      <c r="C30" s="60"/>
      <c r="D30" s="61"/>
      <c r="E30" s="62"/>
      <c r="F30" s="63"/>
      <c r="G30" s="63"/>
      <c r="H30" s="64"/>
      <c r="I30" s="65"/>
      <c r="J30" s="66"/>
      <c r="K30" s="67"/>
      <c r="L30" s="68"/>
      <c r="M30" s="69"/>
      <c r="N30" s="66"/>
      <c r="O30" s="67"/>
      <c r="P30" s="66"/>
      <c r="Q30" s="67"/>
      <c r="R30" s="68"/>
      <c r="S30" s="63"/>
      <c r="T30" s="71"/>
      <c r="U30" s="101"/>
      <c r="V30" s="72"/>
      <c r="W30" s="73"/>
      <c r="X30" s="73"/>
      <c r="Y30" s="74"/>
      <c r="Z30" s="75"/>
      <c r="AA30" s="76"/>
      <c r="AB30" s="77"/>
      <c r="AC30" s="78"/>
      <c r="AD30" s="1"/>
    </row>
    <row r="31" spans="1:30" ht="27" customHeight="1" x14ac:dyDescent="0.25">
      <c r="A31" s="79">
        <v>15</v>
      </c>
      <c r="B31" s="49" t="s">
        <v>56</v>
      </c>
      <c r="C31" s="80">
        <v>0.72699999999999998</v>
      </c>
      <c r="D31" s="81">
        <v>0.7</v>
      </c>
      <c r="E31" s="82">
        <v>0.78</v>
      </c>
      <c r="F31" s="83">
        <v>2100</v>
      </c>
      <c r="G31" s="83">
        <v>-22600</v>
      </c>
      <c r="H31" s="84">
        <f>SUM(F31:G31)</f>
        <v>-20500</v>
      </c>
      <c r="I31" s="85"/>
      <c r="J31" s="86" t="s">
        <v>60</v>
      </c>
      <c r="K31" s="83">
        <v>2500</v>
      </c>
      <c r="L31" s="88">
        <f>SUM(K29:K31)</f>
        <v>2500</v>
      </c>
      <c r="M31" s="87"/>
      <c r="N31" s="86"/>
      <c r="O31" s="83"/>
      <c r="P31" s="86" t="s">
        <v>60</v>
      </c>
      <c r="Q31" s="83">
        <v>-1700</v>
      </c>
      <c r="R31" s="88">
        <f>SUM(O29:O31)+SUM(Q29:Q31)</f>
        <v>-1700</v>
      </c>
      <c r="S31" s="89">
        <v>-19700</v>
      </c>
      <c r="T31" s="90">
        <v>4621400</v>
      </c>
      <c r="U31" s="91">
        <v>4234700</v>
      </c>
      <c r="V31" s="92">
        <v>4234700</v>
      </c>
      <c r="W31" s="93">
        <v>0.749</v>
      </c>
      <c r="X31" s="93">
        <v>0.71</v>
      </c>
      <c r="Y31" s="94">
        <v>1.07636</v>
      </c>
      <c r="Z31" s="95">
        <v>0.80700000000000005</v>
      </c>
      <c r="AA31" s="96">
        <v>0.81749999999999545</v>
      </c>
      <c r="AB31" s="97">
        <v>2.1560000000000001</v>
      </c>
      <c r="AC31" s="98">
        <v>158.72999999999999</v>
      </c>
      <c r="AD31" s="122"/>
    </row>
    <row r="32" spans="1:30" ht="27" customHeight="1" x14ac:dyDescent="0.25">
      <c r="A32" s="59"/>
      <c r="B32" s="36"/>
      <c r="C32" s="60"/>
      <c r="D32" s="61"/>
      <c r="E32" s="62"/>
      <c r="F32" s="63"/>
      <c r="G32" s="63"/>
      <c r="H32" s="64"/>
      <c r="I32" s="65"/>
      <c r="J32" s="66"/>
      <c r="K32" s="67"/>
      <c r="L32" s="68"/>
      <c r="M32" s="69"/>
      <c r="N32" s="66"/>
      <c r="O32" s="67"/>
      <c r="P32" s="66"/>
      <c r="Q32" s="67"/>
      <c r="R32" s="68"/>
      <c r="S32" s="63"/>
      <c r="T32" s="71"/>
      <c r="U32" s="101"/>
      <c r="V32" s="72"/>
      <c r="W32" s="73"/>
      <c r="X32" s="73"/>
      <c r="Y32" s="74"/>
      <c r="Z32" s="75"/>
      <c r="AA32" s="76"/>
      <c r="AB32" s="73"/>
      <c r="AC32" s="78">
        <v>157.97</v>
      </c>
      <c r="AD32" s="1"/>
    </row>
    <row r="33" spans="1:30" ht="27" customHeight="1" x14ac:dyDescent="0.25">
      <c r="A33" s="59"/>
      <c r="B33" s="36"/>
      <c r="C33" s="60"/>
      <c r="D33" s="61"/>
      <c r="E33" s="62"/>
      <c r="F33" s="63"/>
      <c r="G33" s="63"/>
      <c r="H33" s="64"/>
      <c r="I33" s="65"/>
      <c r="J33" s="66"/>
      <c r="K33" s="67"/>
      <c r="L33" s="68"/>
      <c r="M33" s="69"/>
      <c r="N33" s="66"/>
      <c r="O33" s="67"/>
      <c r="P33" s="66" t="s">
        <v>61</v>
      </c>
      <c r="Q33" s="67">
        <v>6600</v>
      </c>
      <c r="R33" s="68"/>
      <c r="S33" s="63"/>
      <c r="T33" s="71"/>
      <c r="U33" s="101"/>
      <c r="V33" s="123"/>
      <c r="W33" s="73"/>
      <c r="X33" s="73"/>
      <c r="Y33" s="74"/>
      <c r="Z33" s="75"/>
      <c r="AA33" s="76"/>
      <c r="AB33" s="77"/>
      <c r="AC33" s="78"/>
      <c r="AD33" s="1"/>
    </row>
    <row r="34" spans="1:30" ht="27" customHeight="1" x14ac:dyDescent="0.25">
      <c r="A34" s="79">
        <v>16</v>
      </c>
      <c r="B34" s="49" t="s">
        <v>57</v>
      </c>
      <c r="C34" s="80">
        <v>0.72699999999999998</v>
      </c>
      <c r="D34" s="81">
        <v>0.7</v>
      </c>
      <c r="E34" s="82">
        <v>0.72799999999999998</v>
      </c>
      <c r="F34" s="83">
        <v>2200</v>
      </c>
      <c r="G34" s="83">
        <v>6300</v>
      </c>
      <c r="H34" s="84">
        <f>SUM(F34:G34)</f>
        <v>8500</v>
      </c>
      <c r="I34" s="85"/>
      <c r="J34" s="86" t="s">
        <v>60</v>
      </c>
      <c r="K34" s="83">
        <v>1700</v>
      </c>
      <c r="L34" s="88">
        <f>SUM(K32:K34)</f>
        <v>1700</v>
      </c>
      <c r="M34" s="87"/>
      <c r="N34" s="86"/>
      <c r="O34" s="83"/>
      <c r="P34" s="86" t="s">
        <v>60</v>
      </c>
      <c r="Q34" s="83">
        <v>-2300</v>
      </c>
      <c r="R34" s="88">
        <f>SUM(O32:O34)+SUM(Q32:Q34)</f>
        <v>4300</v>
      </c>
      <c r="S34" s="89">
        <v>14500</v>
      </c>
      <c r="T34" s="90">
        <v>4635900</v>
      </c>
      <c r="U34" s="91">
        <v>4258500</v>
      </c>
      <c r="V34" s="92">
        <v>4206100</v>
      </c>
      <c r="W34" s="93">
        <v>0.75</v>
      </c>
      <c r="X34" s="93">
        <v>0.7</v>
      </c>
      <c r="Y34" s="94">
        <v>1.07636</v>
      </c>
      <c r="Z34" s="95">
        <v>0.81200000000000006</v>
      </c>
      <c r="AA34" s="96">
        <v>0.82999999999999829</v>
      </c>
      <c r="AB34" s="97">
        <v>2.1739999999999999</v>
      </c>
      <c r="AC34" s="98">
        <v>158.71</v>
      </c>
      <c r="AD34" s="122"/>
    </row>
    <row r="35" spans="1:30" ht="27" customHeight="1" x14ac:dyDescent="0.25">
      <c r="A35" s="59"/>
      <c r="B35" s="36"/>
      <c r="C35" s="60"/>
      <c r="D35" s="61"/>
      <c r="E35" s="62"/>
      <c r="F35" s="63"/>
      <c r="G35" s="63"/>
      <c r="H35" s="64"/>
      <c r="I35" s="65"/>
      <c r="J35" s="66"/>
      <c r="K35" s="67"/>
      <c r="L35" s="68"/>
      <c r="M35" s="69"/>
      <c r="N35" s="66"/>
      <c r="O35" s="67"/>
      <c r="P35" s="66"/>
      <c r="Q35" s="67"/>
      <c r="R35" s="68"/>
      <c r="S35" s="63"/>
      <c r="T35" s="71"/>
      <c r="U35" s="101"/>
      <c r="V35" s="123"/>
      <c r="W35" s="73"/>
      <c r="X35" s="73"/>
      <c r="Y35" s="74"/>
      <c r="Z35" s="75"/>
      <c r="AA35" s="76"/>
      <c r="AB35" s="77"/>
      <c r="AC35" s="78">
        <v>157.43</v>
      </c>
      <c r="AD35" s="122"/>
    </row>
    <row r="36" spans="1:30" ht="27" customHeight="1" x14ac:dyDescent="0.25">
      <c r="A36" s="59"/>
      <c r="B36" s="36"/>
      <c r="C36" s="60"/>
      <c r="D36" s="61"/>
      <c r="E36" s="62"/>
      <c r="F36" s="63"/>
      <c r="G36" s="63"/>
      <c r="H36" s="64"/>
      <c r="I36" s="65"/>
      <c r="J36" s="66" t="s">
        <v>64</v>
      </c>
      <c r="K36" s="67">
        <v>-100</v>
      </c>
      <c r="L36" s="68"/>
      <c r="M36" s="69"/>
      <c r="N36" s="66"/>
      <c r="O36" s="67"/>
      <c r="P36" s="66"/>
      <c r="Q36" s="67"/>
      <c r="R36" s="68"/>
      <c r="S36" s="63"/>
      <c r="T36" s="71"/>
      <c r="U36" s="101"/>
      <c r="V36" s="123"/>
      <c r="W36" s="73"/>
      <c r="X36" s="73"/>
      <c r="Y36" s="74"/>
      <c r="Z36" s="75"/>
      <c r="AA36" s="76"/>
      <c r="AB36" s="77"/>
      <c r="AC36" s="78"/>
      <c r="AD36" s="122"/>
    </row>
    <row r="37" spans="1:30" ht="27" customHeight="1" x14ac:dyDescent="0.25">
      <c r="A37" s="79">
        <v>19</v>
      </c>
      <c r="B37" s="49" t="s">
        <v>59</v>
      </c>
      <c r="C37" s="80">
        <v>0.72699999999999998</v>
      </c>
      <c r="D37" s="81">
        <v>0.7</v>
      </c>
      <c r="E37" s="82">
        <v>0.72799999999999998</v>
      </c>
      <c r="F37" s="83">
        <v>1400</v>
      </c>
      <c r="G37" s="83">
        <v>-12300</v>
      </c>
      <c r="H37" s="84">
        <f>SUM(F37:G37)</f>
        <v>-10900</v>
      </c>
      <c r="I37" s="85"/>
      <c r="J37" s="86" t="s">
        <v>60</v>
      </c>
      <c r="K37" s="83">
        <v>2300</v>
      </c>
      <c r="L37" s="88">
        <f>SUM(K35:K37)</f>
        <v>2200</v>
      </c>
      <c r="M37" s="87"/>
      <c r="N37" s="86"/>
      <c r="O37" s="83"/>
      <c r="P37" s="86" t="s">
        <v>60</v>
      </c>
      <c r="Q37" s="83">
        <v>-2900</v>
      </c>
      <c r="R37" s="88">
        <f>SUM(O35:O37)+SUM(Q35:Q37)</f>
        <v>-2900</v>
      </c>
      <c r="S37" s="89">
        <v>-11600</v>
      </c>
      <c r="T37" s="90">
        <v>4624300</v>
      </c>
      <c r="U37" s="91">
        <v>4247300</v>
      </c>
      <c r="V37" s="92">
        <v>4229100</v>
      </c>
      <c r="W37" s="93">
        <v>0.75</v>
      </c>
      <c r="X37" s="93">
        <v>0.69499999999999995</v>
      </c>
      <c r="Y37" s="94">
        <v>1.07636</v>
      </c>
      <c r="Z37" s="95">
        <v>0.83199999999999996</v>
      </c>
      <c r="AA37" s="96">
        <v>0.82500000000000284</v>
      </c>
      <c r="AB37" s="97">
        <v>2.2559999999999998</v>
      </c>
      <c r="AC37" s="98">
        <v>158.12</v>
      </c>
      <c r="AD37" s="122"/>
    </row>
    <row r="38" spans="1:30" ht="27" customHeight="1" x14ac:dyDescent="0.25">
      <c r="A38" s="59"/>
      <c r="B38" s="36"/>
      <c r="C38" s="60"/>
      <c r="D38" s="61"/>
      <c r="E38" s="62"/>
      <c r="F38" s="63"/>
      <c r="G38" s="63"/>
      <c r="H38" s="64"/>
      <c r="I38" s="65"/>
      <c r="J38" s="66"/>
      <c r="K38" s="67"/>
      <c r="L38" s="68"/>
      <c r="M38" s="69"/>
      <c r="N38" s="66"/>
      <c r="O38" s="67"/>
      <c r="P38" s="66"/>
      <c r="Q38" s="67"/>
      <c r="R38" s="68"/>
      <c r="S38" s="63"/>
      <c r="T38" s="71"/>
      <c r="U38" s="101"/>
      <c r="V38" s="123"/>
      <c r="W38" s="73"/>
      <c r="X38" s="73"/>
      <c r="Y38" s="74"/>
      <c r="Z38" s="75"/>
      <c r="AA38" s="76"/>
      <c r="AB38" s="77"/>
      <c r="AC38" s="78">
        <v>157.86000000000001</v>
      </c>
      <c r="AD38" s="122"/>
    </row>
    <row r="39" spans="1:30" ht="27" customHeight="1" x14ac:dyDescent="0.25">
      <c r="A39" s="59"/>
      <c r="B39" s="36"/>
      <c r="C39" s="60"/>
      <c r="D39" s="61"/>
      <c r="E39" s="62"/>
      <c r="F39" s="63"/>
      <c r="G39" s="63"/>
      <c r="H39" s="64"/>
      <c r="I39" s="65"/>
      <c r="J39" s="66" t="s">
        <v>64</v>
      </c>
      <c r="K39" s="67">
        <v>-300</v>
      </c>
      <c r="L39" s="68"/>
      <c r="M39" s="69"/>
      <c r="N39" s="66"/>
      <c r="O39" s="67"/>
      <c r="P39" s="66"/>
      <c r="Q39" s="67"/>
      <c r="R39" s="68"/>
      <c r="S39" s="63"/>
      <c r="T39" s="71"/>
      <c r="U39" s="101"/>
      <c r="V39" s="123"/>
      <c r="W39" s="73"/>
      <c r="X39" s="73"/>
      <c r="Y39" s="74"/>
      <c r="Z39" s="75"/>
      <c r="AA39" s="76"/>
      <c r="AB39" s="77"/>
      <c r="AC39" s="78"/>
      <c r="AD39" s="122"/>
    </row>
    <row r="40" spans="1:30" ht="27" customHeight="1" x14ac:dyDescent="0.25">
      <c r="A40" s="79">
        <v>20</v>
      </c>
      <c r="B40" s="49" t="s">
        <v>58</v>
      </c>
      <c r="C40" s="80">
        <v>0.72799999999999998</v>
      </c>
      <c r="D40" s="81">
        <v>0.7</v>
      </c>
      <c r="E40" s="82">
        <v>0.78</v>
      </c>
      <c r="F40" s="83">
        <v>1900</v>
      </c>
      <c r="G40" s="83">
        <v>14000</v>
      </c>
      <c r="H40" s="84">
        <f>SUM(F40:G40)</f>
        <v>15900</v>
      </c>
      <c r="I40" s="85"/>
      <c r="J40" s="86" t="s">
        <v>60</v>
      </c>
      <c r="K40" s="83">
        <v>2900</v>
      </c>
      <c r="L40" s="88">
        <f>SUM(K38:K40)</f>
        <v>2600</v>
      </c>
      <c r="M40" s="87"/>
      <c r="N40" s="86"/>
      <c r="O40" s="83"/>
      <c r="P40" s="86" t="s">
        <v>60</v>
      </c>
      <c r="Q40" s="83">
        <v>-2100</v>
      </c>
      <c r="R40" s="88">
        <f>SUM(O38:O40)+SUM(Q38:Q40)</f>
        <v>-2100</v>
      </c>
      <c r="S40" s="89">
        <v>16400</v>
      </c>
      <c r="T40" s="90">
        <v>4640700</v>
      </c>
      <c r="U40" s="91">
        <v>4254700</v>
      </c>
      <c r="V40" s="92">
        <v>4244500</v>
      </c>
      <c r="W40" s="93">
        <v>0.75</v>
      </c>
      <c r="X40" s="93">
        <v>0.69499999999999995</v>
      </c>
      <c r="Y40" s="94">
        <v>1.07091</v>
      </c>
      <c r="Z40" s="95">
        <v>0.82499999999999996</v>
      </c>
      <c r="AA40" s="96">
        <v>0.81999999999999318</v>
      </c>
      <c r="AB40" s="97">
        <v>2.3199999999999998</v>
      </c>
      <c r="AC40" s="98">
        <v>158.6</v>
      </c>
      <c r="AD40" s="122"/>
    </row>
    <row r="41" spans="1:30" ht="27" customHeight="1" x14ac:dyDescent="0.25">
      <c r="A41" s="108"/>
      <c r="B41" s="36"/>
      <c r="C41" s="60"/>
      <c r="D41" s="61"/>
      <c r="E41" s="62"/>
      <c r="F41" s="63"/>
      <c r="G41" s="63"/>
      <c r="H41" s="64"/>
      <c r="I41" s="65"/>
      <c r="J41" s="66" t="s">
        <v>62</v>
      </c>
      <c r="K41" s="67">
        <v>-8000</v>
      </c>
      <c r="L41" s="68"/>
      <c r="M41" s="69"/>
      <c r="N41" s="66"/>
      <c r="O41" s="67"/>
      <c r="P41" s="66"/>
      <c r="Q41" s="67"/>
      <c r="R41" s="68"/>
      <c r="S41" s="121"/>
      <c r="T41" s="110"/>
      <c r="U41" s="111"/>
      <c r="V41" s="124"/>
      <c r="W41" s="99"/>
      <c r="X41" s="99"/>
      <c r="Y41" s="100"/>
      <c r="Z41" s="113"/>
      <c r="AA41" s="114"/>
      <c r="AB41" s="115"/>
      <c r="AC41" s="116">
        <v>157.86000000000001</v>
      </c>
      <c r="AD41" s="122"/>
    </row>
    <row r="42" spans="1:30" ht="27" customHeight="1" x14ac:dyDescent="0.25">
      <c r="A42" s="59"/>
      <c r="B42" s="36"/>
      <c r="C42" s="60"/>
      <c r="D42" s="61"/>
      <c r="E42" s="62"/>
      <c r="F42" s="63"/>
      <c r="G42" s="63"/>
      <c r="H42" s="64"/>
      <c r="I42" s="65"/>
      <c r="J42" s="66" t="s">
        <v>64</v>
      </c>
      <c r="K42" s="67">
        <v>-100</v>
      </c>
      <c r="L42" s="68"/>
      <c r="M42" s="69"/>
      <c r="N42" s="66"/>
      <c r="O42" s="67"/>
      <c r="P42" s="66"/>
      <c r="Q42" s="67"/>
      <c r="R42" s="68"/>
      <c r="S42" s="63"/>
      <c r="T42" s="71"/>
      <c r="U42" s="101"/>
      <c r="V42" s="123"/>
      <c r="W42" s="73"/>
      <c r="X42" s="73"/>
      <c r="Y42" s="74"/>
      <c r="Z42" s="75"/>
      <c r="AA42" s="76"/>
      <c r="AB42" s="77"/>
      <c r="AC42" s="78"/>
      <c r="AD42" s="122"/>
    </row>
    <row r="43" spans="1:30" ht="27" customHeight="1" x14ac:dyDescent="0.25">
      <c r="A43" s="79">
        <v>21</v>
      </c>
      <c r="B43" s="49" t="s">
        <v>55</v>
      </c>
      <c r="C43" s="80">
        <v>0.72699999999999998</v>
      </c>
      <c r="D43" s="81">
        <v>0.7</v>
      </c>
      <c r="E43" s="82">
        <v>0.78</v>
      </c>
      <c r="F43" s="83">
        <v>700</v>
      </c>
      <c r="G43" s="83">
        <v>-14700</v>
      </c>
      <c r="H43" s="84">
        <f>SUM(F43:G43)</f>
        <v>-14000</v>
      </c>
      <c r="I43" s="85"/>
      <c r="J43" s="86" t="s">
        <v>60</v>
      </c>
      <c r="K43" s="83">
        <v>2100</v>
      </c>
      <c r="L43" s="88">
        <f>SUM(K41:K43)</f>
        <v>-6000</v>
      </c>
      <c r="M43" s="87"/>
      <c r="N43" s="86" t="s">
        <v>62</v>
      </c>
      <c r="O43" s="83">
        <v>8000</v>
      </c>
      <c r="P43" s="86" t="s">
        <v>60</v>
      </c>
      <c r="Q43" s="83">
        <v>-2800</v>
      </c>
      <c r="R43" s="88">
        <f>SUM(O41:O43)+SUM(Q41:Q43)</f>
        <v>5200</v>
      </c>
      <c r="S43" s="83">
        <v>-14800</v>
      </c>
      <c r="T43" s="90">
        <v>4625900</v>
      </c>
      <c r="U43" s="91">
        <v>4249100</v>
      </c>
      <c r="V43" s="125">
        <v>4241100</v>
      </c>
      <c r="W43" s="93">
        <v>0.75</v>
      </c>
      <c r="X43" s="93">
        <v>0.72499999999999998</v>
      </c>
      <c r="Y43" s="94">
        <v>1.07091</v>
      </c>
      <c r="Z43" s="95">
        <v>0.83399999999999996</v>
      </c>
      <c r="AA43" s="96">
        <v>0.84250000000000114</v>
      </c>
      <c r="AB43" s="97">
        <v>2.2690000000000001</v>
      </c>
      <c r="AC43" s="98">
        <v>158.26</v>
      </c>
      <c r="AD43" s="122"/>
    </row>
    <row r="44" spans="1:30" ht="27" customHeight="1" x14ac:dyDescent="0.25">
      <c r="A44" s="59"/>
      <c r="B44" s="36"/>
      <c r="C44" s="60"/>
      <c r="D44" s="61"/>
      <c r="E44" s="62"/>
      <c r="F44" s="63"/>
      <c r="G44" s="63"/>
      <c r="H44" s="64"/>
      <c r="I44" s="65"/>
      <c r="J44" s="66" t="s">
        <v>63</v>
      </c>
      <c r="K44" s="67">
        <v>-100</v>
      </c>
      <c r="L44" s="68"/>
      <c r="M44" s="69"/>
      <c r="N44" s="66"/>
      <c r="O44" s="67"/>
      <c r="P44" s="66"/>
      <c r="Q44" s="67"/>
      <c r="R44" s="68"/>
      <c r="S44" s="63"/>
      <c r="T44" s="71"/>
      <c r="U44" s="101"/>
      <c r="V44" s="123"/>
      <c r="W44" s="73"/>
      <c r="X44" s="73"/>
      <c r="Y44" s="74"/>
      <c r="Z44" s="75"/>
      <c r="AA44" s="76"/>
      <c r="AB44" s="77"/>
      <c r="AC44" s="78">
        <v>158.18</v>
      </c>
      <c r="AD44" s="122"/>
    </row>
    <row r="45" spans="1:30" ht="27" customHeight="1" x14ac:dyDescent="0.25">
      <c r="A45" s="59"/>
      <c r="B45" s="36"/>
      <c r="C45" s="60"/>
      <c r="D45" s="61"/>
      <c r="E45" s="62"/>
      <c r="F45" s="63"/>
      <c r="G45" s="63"/>
      <c r="H45" s="64"/>
      <c r="I45" s="65"/>
      <c r="J45" s="66" t="s">
        <v>64</v>
      </c>
      <c r="K45" s="67">
        <v>-200</v>
      </c>
      <c r="L45" s="68"/>
      <c r="M45" s="69"/>
      <c r="N45" s="66"/>
      <c r="O45" s="67"/>
      <c r="P45" s="66" t="s">
        <v>61</v>
      </c>
      <c r="Q45" s="67">
        <v>8000</v>
      </c>
      <c r="R45" s="68"/>
      <c r="S45" s="63"/>
      <c r="T45" s="71"/>
      <c r="U45" s="101"/>
      <c r="V45" s="123"/>
      <c r="W45" s="73"/>
      <c r="X45" s="73"/>
      <c r="Y45" s="74"/>
      <c r="Z45" s="75"/>
      <c r="AA45" s="76"/>
      <c r="AB45" s="77"/>
      <c r="AC45" s="78"/>
      <c r="AD45" s="122"/>
    </row>
    <row r="46" spans="1:30" ht="27" customHeight="1" x14ac:dyDescent="0.25">
      <c r="A46" s="79">
        <v>22</v>
      </c>
      <c r="B46" s="49" t="s">
        <v>56</v>
      </c>
      <c r="C46" s="80">
        <v>0.72699999999999998</v>
      </c>
      <c r="D46" s="81">
        <v>0.7</v>
      </c>
      <c r="E46" s="82">
        <v>0.78</v>
      </c>
      <c r="F46" s="83">
        <v>800</v>
      </c>
      <c r="G46" s="83">
        <v>2800</v>
      </c>
      <c r="H46" s="84">
        <f t="shared" ref="H46" si="0">SUM(F46:G46)</f>
        <v>3600</v>
      </c>
      <c r="I46" s="85"/>
      <c r="J46" s="86" t="s">
        <v>60</v>
      </c>
      <c r="K46" s="83">
        <v>2800</v>
      </c>
      <c r="L46" s="88">
        <f>SUM(K44:K46)</f>
        <v>2500</v>
      </c>
      <c r="M46" s="87"/>
      <c r="N46" s="86"/>
      <c r="O46" s="83"/>
      <c r="P46" s="86" t="s">
        <v>60</v>
      </c>
      <c r="Q46" s="83">
        <v>-2500</v>
      </c>
      <c r="R46" s="88">
        <f>SUM(O44:O46)+SUM(Q44:Q46)</f>
        <v>5500</v>
      </c>
      <c r="S46" s="83">
        <v>11600</v>
      </c>
      <c r="T46" s="90">
        <v>4637500</v>
      </c>
      <c r="U46" s="91">
        <v>4264000</v>
      </c>
      <c r="V46" s="125">
        <v>4255500</v>
      </c>
      <c r="W46" s="93">
        <v>0.75</v>
      </c>
      <c r="X46" s="93">
        <v>0.73499999999999999</v>
      </c>
      <c r="Y46" s="94">
        <v>1.09273</v>
      </c>
      <c r="Z46" s="95">
        <v>0.83399999999999996</v>
      </c>
      <c r="AA46" s="96">
        <v>0.83249999999999602</v>
      </c>
      <c r="AB46" s="97">
        <v>2.2280000000000002</v>
      </c>
      <c r="AC46" s="98">
        <v>158.88999999999999</v>
      </c>
      <c r="AD46" s="122"/>
    </row>
    <row r="47" spans="1:30" ht="27" customHeight="1" x14ac:dyDescent="0.25">
      <c r="A47" s="59"/>
      <c r="B47" s="36"/>
      <c r="C47" s="60"/>
      <c r="D47" s="61"/>
      <c r="E47" s="62"/>
      <c r="F47" s="63"/>
      <c r="G47" s="63"/>
      <c r="H47" s="64"/>
      <c r="I47" s="65"/>
      <c r="J47" s="66"/>
      <c r="K47" s="67"/>
      <c r="L47" s="68"/>
      <c r="M47" s="69"/>
      <c r="N47" s="66"/>
      <c r="O47" s="67"/>
      <c r="P47" s="66"/>
      <c r="Q47" s="67"/>
      <c r="R47" s="68"/>
      <c r="S47" s="63"/>
      <c r="T47" s="71"/>
      <c r="U47" s="101"/>
      <c r="V47" s="123"/>
      <c r="W47" s="73"/>
      <c r="X47" s="73"/>
      <c r="Y47" s="74"/>
      <c r="Z47" s="75"/>
      <c r="AA47" s="76"/>
      <c r="AB47" s="77"/>
      <c r="AC47" s="78">
        <v>157.37</v>
      </c>
      <c r="AD47" s="122"/>
    </row>
    <row r="48" spans="1:30" ht="27" customHeight="1" x14ac:dyDescent="0.25">
      <c r="A48" s="59"/>
      <c r="B48" s="36"/>
      <c r="C48" s="60"/>
      <c r="D48" s="61"/>
      <c r="E48" s="62"/>
      <c r="F48" s="63"/>
      <c r="G48" s="63"/>
      <c r="H48" s="64"/>
      <c r="I48" s="65"/>
      <c r="J48" s="66" t="s">
        <v>64</v>
      </c>
      <c r="K48" s="67">
        <v>-300</v>
      </c>
      <c r="L48" s="68"/>
      <c r="M48" s="69"/>
      <c r="N48" s="66"/>
      <c r="O48" s="67"/>
      <c r="P48" s="66"/>
      <c r="Q48" s="67"/>
      <c r="R48" s="68"/>
      <c r="S48" s="63"/>
      <c r="T48" s="71"/>
      <c r="U48" s="101"/>
      <c r="V48" s="123"/>
      <c r="W48" s="73"/>
      <c r="X48" s="73"/>
      <c r="Y48" s="74"/>
      <c r="Z48" s="75"/>
      <c r="AA48" s="76"/>
      <c r="AB48" s="77"/>
      <c r="AC48" s="78"/>
      <c r="AD48" s="122"/>
    </row>
    <row r="49" spans="1:30" ht="27" customHeight="1" x14ac:dyDescent="0.25">
      <c r="A49" s="79">
        <v>23</v>
      </c>
      <c r="B49" s="49" t="s">
        <v>57</v>
      </c>
      <c r="C49" s="80">
        <v>0.72699999999999998</v>
      </c>
      <c r="D49" s="81">
        <v>0.7</v>
      </c>
      <c r="E49" s="82">
        <v>0.72799999999999998</v>
      </c>
      <c r="F49" s="83">
        <v>800</v>
      </c>
      <c r="G49" s="83">
        <v>-400</v>
      </c>
      <c r="H49" s="84">
        <f t="shared" ref="H49" si="1">SUM(F49:G49)</f>
        <v>400</v>
      </c>
      <c r="I49" s="85"/>
      <c r="J49" s="86" t="s">
        <v>60</v>
      </c>
      <c r="K49" s="83">
        <v>2500</v>
      </c>
      <c r="L49" s="88">
        <f>SUM(K47:K49)</f>
        <v>2200</v>
      </c>
      <c r="M49" s="87"/>
      <c r="N49" s="86"/>
      <c r="O49" s="83"/>
      <c r="P49" s="86" t="s">
        <v>60</v>
      </c>
      <c r="Q49" s="83">
        <v>-3400</v>
      </c>
      <c r="R49" s="88">
        <f>SUM(O47:O49)+SUM(Q47:Q49)</f>
        <v>-3400</v>
      </c>
      <c r="S49" s="83">
        <v>-800</v>
      </c>
      <c r="T49" s="90">
        <v>4636700</v>
      </c>
      <c r="U49" s="91">
        <v>4269700</v>
      </c>
      <c r="V49" s="125">
        <v>4267800</v>
      </c>
      <c r="W49" s="93">
        <v>0.75</v>
      </c>
      <c r="X49" s="93">
        <v>0.745</v>
      </c>
      <c r="Y49" s="94">
        <v>1.09273</v>
      </c>
      <c r="Z49" s="95">
        <v>0.83499999999999996</v>
      </c>
      <c r="AA49" s="96">
        <v>0.84499999999999886</v>
      </c>
      <c r="AB49" s="97">
        <v>2.242</v>
      </c>
      <c r="AC49" s="98">
        <v>159.22</v>
      </c>
      <c r="AD49" s="122"/>
    </row>
    <row r="50" spans="1:30" ht="27" customHeight="1" x14ac:dyDescent="0.25">
      <c r="A50" s="59"/>
      <c r="B50" s="36"/>
      <c r="C50" s="60"/>
      <c r="D50" s="61"/>
      <c r="E50" s="62"/>
      <c r="F50" s="63"/>
      <c r="G50" s="63"/>
      <c r="H50" s="64"/>
      <c r="I50" s="65"/>
      <c r="J50" s="66"/>
      <c r="K50" s="67"/>
      <c r="L50" s="68"/>
      <c r="M50" s="69"/>
      <c r="N50" s="66"/>
      <c r="O50" s="67"/>
      <c r="P50" s="66"/>
      <c r="Q50" s="67"/>
      <c r="R50" s="68"/>
      <c r="S50" s="63"/>
      <c r="T50" s="71"/>
      <c r="U50" s="101"/>
      <c r="V50" s="123"/>
      <c r="W50" s="73"/>
      <c r="X50" s="73"/>
      <c r="Y50" s="74"/>
      <c r="Z50" s="75"/>
      <c r="AA50" s="76"/>
      <c r="AB50" s="77"/>
      <c r="AC50" s="78">
        <v>153.82</v>
      </c>
      <c r="AD50" s="122"/>
    </row>
    <row r="51" spans="1:30" ht="27" customHeight="1" x14ac:dyDescent="0.25">
      <c r="A51" s="59"/>
      <c r="B51" s="36"/>
      <c r="C51" s="60"/>
      <c r="D51" s="61"/>
      <c r="E51" s="62"/>
      <c r="F51" s="63"/>
      <c r="G51" s="63"/>
      <c r="H51" s="64"/>
      <c r="I51" s="65"/>
      <c r="J51" s="66"/>
      <c r="K51" s="67"/>
      <c r="L51" s="68"/>
      <c r="M51" s="69"/>
      <c r="N51" s="66"/>
      <c r="O51" s="67"/>
      <c r="P51" s="66"/>
      <c r="Q51" s="67"/>
      <c r="R51" s="68"/>
      <c r="S51" s="63"/>
      <c r="T51" s="71"/>
      <c r="U51" s="101"/>
      <c r="V51" s="123"/>
      <c r="W51" s="73"/>
      <c r="X51" s="73"/>
      <c r="Y51" s="74"/>
      <c r="Z51" s="75"/>
      <c r="AA51" s="76"/>
      <c r="AB51" s="77"/>
      <c r="AC51" s="78"/>
      <c r="AD51" s="122"/>
    </row>
    <row r="52" spans="1:30" ht="27" customHeight="1" x14ac:dyDescent="0.25">
      <c r="A52" s="79">
        <v>26</v>
      </c>
      <c r="B52" s="49" t="s">
        <v>59</v>
      </c>
      <c r="C52" s="80">
        <v>0.72799999999999998</v>
      </c>
      <c r="D52" s="81">
        <v>0.7</v>
      </c>
      <c r="E52" s="82">
        <v>0.76800000000000002</v>
      </c>
      <c r="F52" s="83">
        <v>600</v>
      </c>
      <c r="G52" s="83">
        <v>5100</v>
      </c>
      <c r="H52" s="84">
        <f t="shared" ref="H52" si="2">SUM(F52:G52)</f>
        <v>5700</v>
      </c>
      <c r="I52" s="85"/>
      <c r="J52" s="86" t="s">
        <v>60</v>
      </c>
      <c r="K52" s="83">
        <v>3400</v>
      </c>
      <c r="L52" s="88">
        <f>SUM(K50:K52)</f>
        <v>3400</v>
      </c>
      <c r="M52" s="87"/>
      <c r="N52" s="86"/>
      <c r="O52" s="83"/>
      <c r="P52" s="86" t="s">
        <v>60</v>
      </c>
      <c r="Q52" s="83">
        <v>-4300</v>
      </c>
      <c r="R52" s="88">
        <f>SUM(O50:O52)+SUM(Q50:Q52)</f>
        <v>-4300</v>
      </c>
      <c r="S52" s="83">
        <v>4800</v>
      </c>
      <c r="T52" s="90">
        <v>4641500</v>
      </c>
      <c r="U52" s="91">
        <v>4276100</v>
      </c>
      <c r="V52" s="125">
        <v>4273900</v>
      </c>
      <c r="W52" s="93">
        <v>0.75</v>
      </c>
      <c r="X52" s="93">
        <v>0.75</v>
      </c>
      <c r="Y52" s="94">
        <v>1.10273</v>
      </c>
      <c r="Z52" s="95">
        <v>0.83499999999999996</v>
      </c>
      <c r="AA52" s="96">
        <v>0.875</v>
      </c>
      <c r="AB52" s="97">
        <v>2.2240000000000002</v>
      </c>
      <c r="AC52" s="98">
        <v>155.33000000000001</v>
      </c>
      <c r="AD52" s="122"/>
    </row>
    <row r="53" spans="1:30" ht="27" customHeight="1" x14ac:dyDescent="0.25">
      <c r="A53" s="59"/>
      <c r="B53" s="36"/>
      <c r="C53" s="60"/>
      <c r="D53" s="61"/>
      <c r="E53" s="62"/>
      <c r="F53" s="63"/>
      <c r="G53" s="63"/>
      <c r="H53" s="64"/>
      <c r="I53" s="65"/>
      <c r="J53" s="66" t="s">
        <v>63</v>
      </c>
      <c r="K53" s="67">
        <v>-100</v>
      </c>
      <c r="L53" s="68"/>
      <c r="M53" s="69"/>
      <c r="N53" s="66"/>
      <c r="O53" s="67"/>
      <c r="P53" s="66"/>
      <c r="Q53" s="67"/>
      <c r="R53" s="68"/>
      <c r="S53" s="63"/>
      <c r="T53" s="71"/>
      <c r="U53" s="101"/>
      <c r="V53" s="123"/>
      <c r="W53" s="73"/>
      <c r="X53" s="73"/>
      <c r="Y53" s="74"/>
      <c r="Z53" s="75"/>
      <c r="AA53" s="76"/>
      <c r="AB53" s="77"/>
      <c r="AC53" s="78">
        <v>154.1</v>
      </c>
      <c r="AD53" s="122"/>
    </row>
    <row r="54" spans="1:30" ht="27" customHeight="1" x14ac:dyDescent="0.25">
      <c r="A54" s="59"/>
      <c r="B54" s="36"/>
      <c r="C54" s="60"/>
      <c r="D54" s="61"/>
      <c r="E54" s="62"/>
      <c r="F54" s="63"/>
      <c r="G54" s="63"/>
      <c r="H54" s="64"/>
      <c r="I54" s="65"/>
      <c r="J54" s="66" t="s">
        <v>64</v>
      </c>
      <c r="K54" s="67">
        <v>-200</v>
      </c>
      <c r="L54" s="68"/>
      <c r="M54" s="69"/>
      <c r="N54" s="66"/>
      <c r="O54" s="67"/>
      <c r="P54" s="66"/>
      <c r="Q54" s="67"/>
      <c r="R54" s="68"/>
      <c r="S54" s="63"/>
      <c r="T54" s="71"/>
      <c r="U54" s="101"/>
      <c r="V54" s="123"/>
      <c r="W54" s="73"/>
      <c r="X54" s="73"/>
      <c r="Y54" s="74"/>
      <c r="Z54" s="75"/>
      <c r="AA54" s="76"/>
      <c r="AB54" s="77"/>
      <c r="AC54" s="78"/>
      <c r="AD54" s="122"/>
    </row>
    <row r="55" spans="1:30" ht="27" customHeight="1" x14ac:dyDescent="0.25">
      <c r="A55" s="79">
        <v>27</v>
      </c>
      <c r="B55" s="49" t="s">
        <v>58</v>
      </c>
      <c r="C55" s="80">
        <v>0.73599999999999999</v>
      </c>
      <c r="D55" s="81">
        <v>0.7</v>
      </c>
      <c r="E55" s="82">
        <v>0.8</v>
      </c>
      <c r="F55" s="83">
        <v>800</v>
      </c>
      <c r="G55" s="83">
        <v>-6700</v>
      </c>
      <c r="H55" s="84">
        <f t="shared" ref="H55" si="3">SUM(F55:G55)</f>
        <v>-5900</v>
      </c>
      <c r="I55" s="85"/>
      <c r="J55" s="86" t="s">
        <v>60</v>
      </c>
      <c r="K55" s="83">
        <v>4300</v>
      </c>
      <c r="L55" s="88">
        <f>SUM(K53:K55)</f>
        <v>4000</v>
      </c>
      <c r="M55" s="87"/>
      <c r="N55" s="86"/>
      <c r="O55" s="83"/>
      <c r="P55" s="86" t="s">
        <v>60</v>
      </c>
      <c r="Q55" s="83">
        <v>-3200</v>
      </c>
      <c r="R55" s="88">
        <f>SUM(O53:O55)+SUM(Q53:Q55)</f>
        <v>-3200</v>
      </c>
      <c r="S55" s="83">
        <v>-5100</v>
      </c>
      <c r="T55" s="90">
        <v>4636400</v>
      </c>
      <c r="U55" s="91">
        <v>4267700</v>
      </c>
      <c r="V55" s="125">
        <v>4265800</v>
      </c>
      <c r="W55" s="93">
        <v>0.75</v>
      </c>
      <c r="X55" s="93">
        <v>0.745</v>
      </c>
      <c r="Y55" s="94">
        <v>1.10273</v>
      </c>
      <c r="Z55" s="95">
        <v>0.83499999999999996</v>
      </c>
      <c r="AA55" s="96">
        <v>0.85750000000000171</v>
      </c>
      <c r="AB55" s="97">
        <v>2.2679999999999998</v>
      </c>
      <c r="AC55" s="98">
        <v>154.76</v>
      </c>
      <c r="AD55" s="122"/>
    </row>
    <row r="56" spans="1:30" ht="27" customHeight="1" x14ac:dyDescent="0.25">
      <c r="A56" s="59"/>
      <c r="B56" s="36"/>
      <c r="C56" s="60"/>
      <c r="D56" s="61"/>
      <c r="E56" s="62"/>
      <c r="F56" s="63"/>
      <c r="G56" s="63"/>
      <c r="H56" s="64"/>
      <c r="I56" s="65"/>
      <c r="J56" s="66"/>
      <c r="K56" s="67"/>
      <c r="L56" s="68"/>
      <c r="M56" s="69"/>
      <c r="N56" s="66"/>
      <c r="O56" s="67"/>
      <c r="P56" s="66"/>
      <c r="Q56" s="67"/>
      <c r="R56" s="68"/>
      <c r="S56" s="63"/>
      <c r="T56" s="71"/>
      <c r="U56" s="101"/>
      <c r="V56" s="123"/>
      <c r="W56" s="73"/>
      <c r="X56" s="73"/>
      <c r="Y56" s="74"/>
      <c r="Z56" s="75"/>
      <c r="AA56" s="76"/>
      <c r="AB56" s="77"/>
      <c r="AC56" s="78">
        <v>152.25</v>
      </c>
      <c r="AD56" s="122"/>
    </row>
    <row r="57" spans="1:30" ht="27" customHeight="1" x14ac:dyDescent="0.25">
      <c r="A57" s="59"/>
      <c r="B57" s="36"/>
      <c r="C57" s="60"/>
      <c r="D57" s="61"/>
      <c r="E57" s="62"/>
      <c r="F57" s="63"/>
      <c r="G57" s="63"/>
      <c r="H57" s="64"/>
      <c r="I57" s="65"/>
      <c r="J57" s="66"/>
      <c r="K57" s="67"/>
      <c r="L57" s="68"/>
      <c r="M57" s="69"/>
      <c r="N57" s="66"/>
      <c r="O57" s="67"/>
      <c r="P57" s="66"/>
      <c r="Q57" s="67"/>
      <c r="R57" s="68"/>
      <c r="S57" s="63"/>
      <c r="T57" s="71"/>
      <c r="U57" s="101"/>
      <c r="V57" s="123"/>
      <c r="W57" s="73"/>
      <c r="X57" s="73"/>
      <c r="Y57" s="74"/>
      <c r="Z57" s="75"/>
      <c r="AA57" s="76"/>
      <c r="AB57" s="77"/>
      <c r="AC57" s="78"/>
      <c r="AD57" s="122"/>
    </row>
    <row r="58" spans="1:30" ht="27" customHeight="1" x14ac:dyDescent="0.25">
      <c r="A58" s="79">
        <v>28</v>
      </c>
      <c r="B58" s="49" t="s">
        <v>55</v>
      </c>
      <c r="C58" s="80">
        <v>0.72699999999999998</v>
      </c>
      <c r="D58" s="81">
        <v>0.7</v>
      </c>
      <c r="E58" s="82">
        <v>0.77500000000000002</v>
      </c>
      <c r="F58" s="83">
        <v>1000</v>
      </c>
      <c r="G58" s="83">
        <v>1800</v>
      </c>
      <c r="H58" s="84">
        <f t="shared" ref="H58" si="4">SUM(F58:G58)</f>
        <v>2800</v>
      </c>
      <c r="I58" s="85"/>
      <c r="J58" s="86" t="s">
        <v>60</v>
      </c>
      <c r="K58" s="83">
        <v>3200</v>
      </c>
      <c r="L58" s="88">
        <f>SUM(K56:K58)</f>
        <v>3200</v>
      </c>
      <c r="M58" s="87"/>
      <c r="N58" s="86"/>
      <c r="O58" s="83"/>
      <c r="P58" s="86" t="s">
        <v>60</v>
      </c>
      <c r="Q58" s="83">
        <v>-3600</v>
      </c>
      <c r="R58" s="88">
        <f>SUM(O56:O58)+SUM(Q56:Q58)</f>
        <v>-3600</v>
      </c>
      <c r="S58" s="83">
        <v>2400</v>
      </c>
      <c r="T58" s="90">
        <v>4638800</v>
      </c>
      <c r="U58" s="91">
        <v>4266000</v>
      </c>
      <c r="V58" s="125">
        <v>4264900</v>
      </c>
      <c r="W58" s="93">
        <v>0.746</v>
      </c>
      <c r="X58" s="93">
        <v>0.745</v>
      </c>
      <c r="Y58" s="94">
        <v>1.1145499999999999</v>
      </c>
      <c r="Z58" s="95">
        <v>0.83499999999999996</v>
      </c>
      <c r="AA58" s="96">
        <v>0.83499999999999375</v>
      </c>
      <c r="AB58" s="97">
        <v>2.2240000000000002</v>
      </c>
      <c r="AC58" s="98">
        <v>153.06</v>
      </c>
      <c r="AD58" s="122"/>
    </row>
    <row r="59" spans="1:30" ht="27" customHeight="1" x14ac:dyDescent="0.25">
      <c r="A59" s="59"/>
      <c r="B59" s="36"/>
      <c r="C59" s="60"/>
      <c r="D59" s="61"/>
      <c r="E59" s="62"/>
      <c r="F59" s="63"/>
      <c r="G59" s="63"/>
      <c r="H59" s="64"/>
      <c r="I59" s="65"/>
      <c r="J59" s="66"/>
      <c r="K59" s="67"/>
      <c r="L59" s="68"/>
      <c r="M59" s="69"/>
      <c r="N59" s="66"/>
      <c r="O59" s="67"/>
      <c r="P59" s="66"/>
      <c r="Q59" s="67"/>
      <c r="R59" s="68"/>
      <c r="S59" s="63"/>
      <c r="T59" s="71"/>
      <c r="U59" s="101"/>
      <c r="V59" s="123"/>
      <c r="W59" s="73"/>
      <c r="X59" s="73"/>
      <c r="Y59" s="74"/>
      <c r="Z59" s="75"/>
      <c r="AA59" s="76"/>
      <c r="AB59" s="77"/>
      <c r="AC59" s="78">
        <v>152.78</v>
      </c>
      <c r="AD59" s="122"/>
    </row>
    <row r="60" spans="1:30" ht="27" customHeight="1" x14ac:dyDescent="0.25">
      <c r="A60" s="59"/>
      <c r="B60" s="36"/>
      <c r="C60" s="60"/>
      <c r="D60" s="61"/>
      <c r="E60" s="62"/>
      <c r="F60" s="63"/>
      <c r="G60" s="63"/>
      <c r="H60" s="64"/>
      <c r="I60" s="65"/>
      <c r="J60" s="66" t="s">
        <v>64</v>
      </c>
      <c r="K60" s="67">
        <v>-200</v>
      </c>
      <c r="L60" s="68"/>
      <c r="M60" s="69"/>
      <c r="N60" s="66"/>
      <c r="O60" s="67"/>
      <c r="P60" s="66"/>
      <c r="Q60" s="67"/>
      <c r="R60" s="68"/>
      <c r="S60" s="63"/>
      <c r="T60" s="71"/>
      <c r="U60" s="101"/>
      <c r="V60" s="123"/>
      <c r="W60" s="73"/>
      <c r="X60" s="73"/>
      <c r="Y60" s="74"/>
      <c r="Z60" s="75"/>
      <c r="AA60" s="76"/>
      <c r="AB60" s="77"/>
      <c r="AC60" s="78"/>
      <c r="AD60" s="122"/>
    </row>
    <row r="61" spans="1:30" ht="27" customHeight="1" x14ac:dyDescent="0.25">
      <c r="A61" s="79">
        <v>29</v>
      </c>
      <c r="B61" s="49" t="s">
        <v>56</v>
      </c>
      <c r="C61" s="80">
        <v>0.72699999999999998</v>
      </c>
      <c r="D61" s="81">
        <v>0.7</v>
      </c>
      <c r="E61" s="82">
        <v>0.78</v>
      </c>
      <c r="F61" s="83">
        <v>100</v>
      </c>
      <c r="G61" s="83">
        <v>400</v>
      </c>
      <c r="H61" s="84">
        <f t="shared" ref="H61" si="5">SUM(F61:G61)</f>
        <v>500</v>
      </c>
      <c r="I61" s="85"/>
      <c r="J61" s="86" t="s">
        <v>60</v>
      </c>
      <c r="K61" s="83">
        <v>3600</v>
      </c>
      <c r="L61" s="88">
        <f>SUM(K59:K61)</f>
        <v>3400</v>
      </c>
      <c r="M61" s="87"/>
      <c r="N61" s="86"/>
      <c r="O61" s="83"/>
      <c r="P61" s="86" t="s">
        <v>60</v>
      </c>
      <c r="Q61" s="83">
        <v>-3900</v>
      </c>
      <c r="R61" s="88">
        <f>SUM(O59:O61)+SUM(Q59:Q61)</f>
        <v>-3900</v>
      </c>
      <c r="S61" s="83">
        <v>0</v>
      </c>
      <c r="T61" s="90">
        <v>4638800</v>
      </c>
      <c r="U61" s="91">
        <v>4269200</v>
      </c>
      <c r="V61" s="125">
        <v>4267800</v>
      </c>
      <c r="W61" s="93">
        <v>0.74099999999999999</v>
      </c>
      <c r="X61" s="93">
        <v>0.745</v>
      </c>
      <c r="Y61" s="94">
        <v>1.11636</v>
      </c>
      <c r="Z61" s="95">
        <v>0.84</v>
      </c>
      <c r="AA61" s="96">
        <v>0.84000000000000341</v>
      </c>
      <c r="AB61" s="97">
        <v>2.238</v>
      </c>
      <c r="AC61" s="98">
        <v>153.44</v>
      </c>
      <c r="AD61" s="122"/>
    </row>
    <row r="62" spans="1:30" ht="27" customHeight="1" x14ac:dyDescent="0.25">
      <c r="A62" s="59"/>
      <c r="B62" s="36"/>
      <c r="C62" s="60"/>
      <c r="D62" s="61"/>
      <c r="E62" s="62"/>
      <c r="F62" s="63"/>
      <c r="G62" s="63"/>
      <c r="H62" s="64"/>
      <c r="I62" s="65"/>
      <c r="J62" s="66"/>
      <c r="K62" s="67"/>
      <c r="L62" s="68"/>
      <c r="M62" s="69"/>
      <c r="N62" s="66"/>
      <c r="O62" s="67"/>
      <c r="P62" s="66" t="s">
        <v>61</v>
      </c>
      <c r="Q62" s="67">
        <v>6100</v>
      </c>
      <c r="R62" s="68"/>
      <c r="S62" s="63"/>
      <c r="T62" s="71"/>
      <c r="U62" s="101"/>
      <c r="V62" s="123"/>
      <c r="W62" s="73"/>
      <c r="X62" s="73"/>
      <c r="Y62" s="74"/>
      <c r="Z62" s="75"/>
      <c r="AA62" s="76"/>
      <c r="AB62" s="77"/>
      <c r="AC62" s="78">
        <v>152.88</v>
      </c>
      <c r="AD62" s="122"/>
    </row>
    <row r="63" spans="1:30" ht="27" customHeight="1" x14ac:dyDescent="0.25">
      <c r="A63" s="59"/>
      <c r="B63" s="36"/>
      <c r="C63" s="60"/>
      <c r="D63" s="61"/>
      <c r="E63" s="62"/>
      <c r="F63" s="63"/>
      <c r="G63" s="63"/>
      <c r="H63" s="64"/>
      <c r="I63" s="65"/>
      <c r="J63" s="66" t="s">
        <v>60</v>
      </c>
      <c r="K63" s="67">
        <v>3900</v>
      </c>
      <c r="L63" s="68"/>
      <c r="M63" s="69"/>
      <c r="N63" s="66"/>
      <c r="O63" s="67"/>
      <c r="P63" s="66" t="s">
        <v>60</v>
      </c>
      <c r="Q63" s="67">
        <v>-2500</v>
      </c>
      <c r="R63" s="68"/>
      <c r="S63" s="63"/>
      <c r="T63" s="71"/>
      <c r="U63" s="101"/>
      <c r="V63" s="123"/>
      <c r="W63" s="73"/>
      <c r="X63" s="73"/>
      <c r="Y63" s="74"/>
      <c r="Z63" s="75"/>
      <c r="AA63" s="76"/>
      <c r="AB63" s="77"/>
      <c r="AC63" s="78"/>
      <c r="AD63" s="122"/>
    </row>
    <row r="64" spans="1:30" ht="27" customHeight="1" thickBot="1" x14ac:dyDescent="0.3">
      <c r="A64" s="79">
        <v>30</v>
      </c>
      <c r="B64" s="49" t="s">
        <v>57</v>
      </c>
      <c r="C64" s="80">
        <v>0.72699999999999998</v>
      </c>
      <c r="D64" s="81">
        <v>0.7</v>
      </c>
      <c r="E64" s="82">
        <v>0.73</v>
      </c>
      <c r="F64" s="83">
        <v>800</v>
      </c>
      <c r="G64" s="83">
        <v>-5500</v>
      </c>
      <c r="H64" s="84">
        <f t="shared" ref="H64" si="6">SUM(F64:G64)</f>
        <v>-4700</v>
      </c>
      <c r="I64" s="85"/>
      <c r="J64" s="86" t="s">
        <v>76</v>
      </c>
      <c r="K64" s="83">
        <v>-69700</v>
      </c>
      <c r="L64" s="88">
        <f>SUM(K62:K64)</f>
        <v>-65800</v>
      </c>
      <c r="M64" s="87"/>
      <c r="N64" s="86"/>
      <c r="O64" s="83"/>
      <c r="P64" s="86" t="s">
        <v>76</v>
      </c>
      <c r="Q64" s="83">
        <v>109600</v>
      </c>
      <c r="R64" s="88">
        <f>SUM(O62:O64)+SUM(Q62:Q64)</f>
        <v>113200</v>
      </c>
      <c r="S64" s="83">
        <v>42700</v>
      </c>
      <c r="T64" s="90">
        <v>4681500</v>
      </c>
      <c r="U64" s="91">
        <v>4298400</v>
      </c>
      <c r="V64" s="125">
        <v>4297400</v>
      </c>
      <c r="W64" s="93">
        <v>0.75</v>
      </c>
      <c r="X64" s="93">
        <v>0.73</v>
      </c>
      <c r="Y64" s="94">
        <v>1.11636</v>
      </c>
      <c r="Z64" s="95">
        <v>0.84</v>
      </c>
      <c r="AA64" s="96">
        <v>0.83499999999999375</v>
      </c>
      <c r="AB64" s="97">
        <v>2.2320000000000002</v>
      </c>
      <c r="AC64" s="98">
        <v>154.1</v>
      </c>
      <c r="AD64" s="122"/>
    </row>
    <row r="65" spans="1:30" ht="22.5" customHeight="1" x14ac:dyDescent="0.2">
      <c r="A65" s="126" t="s">
        <v>35</v>
      </c>
      <c r="B65" s="127"/>
      <c r="C65" s="128"/>
      <c r="D65" s="128"/>
      <c r="E65" s="129"/>
      <c r="F65" s="130"/>
      <c r="G65" s="131"/>
      <c r="H65" s="131"/>
      <c r="I65" s="132"/>
      <c r="J65" s="133" t="s">
        <v>10</v>
      </c>
      <c r="K65" s="134"/>
      <c r="L65" s="135"/>
      <c r="M65" s="136"/>
      <c r="N65" s="137" t="s">
        <v>13</v>
      </c>
      <c r="O65" s="138"/>
      <c r="P65" s="137" t="s">
        <v>13</v>
      </c>
      <c r="Q65" s="138"/>
      <c r="R65" s="139" t="s">
        <v>12</v>
      </c>
      <c r="S65" s="140"/>
      <c r="T65" s="141"/>
      <c r="U65" s="142"/>
      <c r="V65" s="135"/>
      <c r="W65" s="143"/>
      <c r="X65" s="144"/>
      <c r="Y65" s="145"/>
      <c r="Z65" s="146"/>
      <c r="AA65" s="147"/>
      <c r="AB65" s="144"/>
      <c r="AC65" s="148"/>
      <c r="AD65" s="1"/>
    </row>
    <row r="66" spans="1:30" ht="20.25" customHeight="1" thickBot="1" x14ac:dyDescent="0.25">
      <c r="A66" s="149" t="s">
        <v>36</v>
      </c>
      <c r="B66" s="150"/>
      <c r="C66" s="151">
        <f>AVERAGE(C8:C64)</f>
        <v>0.72768421052631604</v>
      </c>
      <c r="D66" s="152">
        <f>AVERAGE(D8:D64)</f>
        <v>0.69999999999999973</v>
      </c>
      <c r="E66" s="153">
        <f>AVERAGE(E8:E64)</f>
        <v>0.76631578947368428</v>
      </c>
      <c r="F66" s="154">
        <v>32399</v>
      </c>
      <c r="G66" s="155">
        <v>-123456</v>
      </c>
      <c r="H66" s="155">
        <f>SUM(F66:G66)</f>
        <v>-91057</v>
      </c>
      <c r="I66" s="156"/>
      <c r="J66" s="486">
        <v>27321</v>
      </c>
      <c r="K66" s="487"/>
      <c r="L66" s="157"/>
      <c r="M66" s="158"/>
      <c r="N66" s="506">
        <v>2</v>
      </c>
      <c r="O66" s="507"/>
      <c r="P66" s="506">
        <v>35518</v>
      </c>
      <c r="Q66" s="507"/>
      <c r="R66" s="159">
        <f>SUM(N66:Q66)</f>
        <v>35520</v>
      </c>
      <c r="S66" s="160"/>
      <c r="T66" s="161"/>
      <c r="U66" s="162"/>
      <c r="V66" s="163"/>
      <c r="W66" s="164">
        <f t="shared" ref="W66:AC66" si="7">AVERAGE(W8:W64)</f>
        <v>0.74847368421052629</v>
      </c>
      <c r="X66" s="165">
        <f t="shared" si="7"/>
        <v>0.70815789473684199</v>
      </c>
      <c r="Y66" s="166">
        <f t="shared" si="7"/>
        <v>1.0859336842105263</v>
      </c>
      <c r="Z66" s="167">
        <f t="shared" si="7"/>
        <v>0.81605263157894747</v>
      </c>
      <c r="AA66" s="168">
        <f t="shared" si="7"/>
        <v>0.81999999999999762</v>
      </c>
      <c r="AB66" s="165">
        <f t="shared" si="7"/>
        <v>2.1907894736842106</v>
      </c>
      <c r="AC66" s="169">
        <f t="shared" si="7"/>
        <v>156.71921052631578</v>
      </c>
      <c r="AD66" s="1"/>
    </row>
    <row r="67" spans="1:30" ht="21.75" customHeight="1" x14ac:dyDescent="0.2">
      <c r="A67" s="126" t="s">
        <v>35</v>
      </c>
      <c r="B67" s="127"/>
      <c r="C67" s="170"/>
      <c r="D67" s="171"/>
      <c r="E67" s="172"/>
      <c r="F67" s="29" t="s">
        <v>14</v>
      </c>
      <c r="G67" s="173"/>
      <c r="H67" s="174"/>
      <c r="I67" s="132"/>
      <c r="J67" s="175" t="s">
        <v>11</v>
      </c>
      <c r="K67" s="134"/>
      <c r="L67" s="135"/>
      <c r="M67" s="176"/>
      <c r="N67" s="137" t="s">
        <v>14</v>
      </c>
      <c r="O67" s="138"/>
      <c r="P67" s="137" t="s">
        <v>14</v>
      </c>
      <c r="Q67" s="138"/>
      <c r="R67" s="139" t="s">
        <v>15</v>
      </c>
      <c r="S67" s="177"/>
      <c r="T67" s="178"/>
      <c r="U67" s="142"/>
      <c r="V67" s="141"/>
      <c r="W67" s="179"/>
      <c r="X67" s="180"/>
      <c r="Y67" s="181"/>
      <c r="Z67" s="182"/>
      <c r="AA67" s="182"/>
      <c r="AB67" s="180"/>
      <c r="AC67" s="183"/>
      <c r="AD67" s="1"/>
    </row>
    <row r="68" spans="1:30" ht="21" customHeight="1" thickBot="1" x14ac:dyDescent="0.25">
      <c r="A68" s="149" t="s">
        <v>37</v>
      </c>
      <c r="B68" s="150"/>
      <c r="C68" s="184">
        <v>0.7274193548387099</v>
      </c>
      <c r="D68" s="185"/>
      <c r="E68" s="186"/>
      <c r="F68" s="218">
        <v>1173661</v>
      </c>
      <c r="G68" s="187"/>
      <c r="H68" s="188"/>
      <c r="I68" s="156"/>
      <c r="J68" s="486">
        <v>0</v>
      </c>
      <c r="K68" s="487"/>
      <c r="L68" s="157"/>
      <c r="M68" s="158"/>
      <c r="N68" s="488">
        <v>78040</v>
      </c>
      <c r="O68" s="489"/>
      <c r="P68" s="490">
        <v>785454</v>
      </c>
      <c r="Q68" s="491"/>
      <c r="R68" s="189">
        <f>SUM(N68:Q68)</f>
        <v>863494</v>
      </c>
      <c r="S68" s="190"/>
      <c r="T68" s="191"/>
      <c r="U68" s="162"/>
      <c r="V68" s="192"/>
      <c r="W68" s="162"/>
      <c r="X68" s="193"/>
      <c r="Y68" s="194"/>
      <c r="Z68" s="193"/>
      <c r="AA68" s="193"/>
      <c r="AB68" s="193"/>
      <c r="AC68" s="195"/>
      <c r="AD68" s="1"/>
    </row>
    <row r="69" spans="1:30" ht="15" customHeight="1" x14ac:dyDescent="0.15">
      <c r="A69" s="15"/>
      <c r="B69" s="15"/>
      <c r="C69" s="15"/>
      <c r="D69" s="15"/>
      <c r="E69" s="15"/>
      <c r="F69" s="196" t="s">
        <v>7</v>
      </c>
      <c r="G69" s="197">
        <v>0.5</v>
      </c>
      <c r="H69" s="198" t="s">
        <v>79</v>
      </c>
      <c r="I69" s="227"/>
      <c r="J69" s="227"/>
      <c r="K69" s="199" t="s">
        <v>31</v>
      </c>
      <c r="L69" s="200">
        <v>1.875</v>
      </c>
      <c r="M69" s="198" t="s">
        <v>78</v>
      </c>
      <c r="N69" s="201"/>
      <c r="O69" s="15"/>
      <c r="P69" s="223" t="s">
        <v>45</v>
      </c>
      <c r="Q69" s="15"/>
      <c r="R69" s="202"/>
      <c r="S69" s="202"/>
      <c r="T69" s="203"/>
      <c r="U69" s="203"/>
      <c r="V69" s="15" t="s">
        <v>77</v>
      </c>
      <c r="W69" s="15"/>
      <c r="X69" s="18"/>
      <c r="Y69" s="221"/>
      <c r="Z69" s="19" t="s">
        <v>69</v>
      </c>
      <c r="AA69" s="19"/>
      <c r="AB69" s="204"/>
      <c r="AC69" s="15"/>
      <c r="AD69" s="1"/>
    </row>
    <row r="70" spans="1:30" ht="15" customHeight="1" x14ac:dyDescent="0.15">
      <c r="A70" s="15"/>
      <c r="B70" s="15"/>
      <c r="C70" s="15"/>
      <c r="D70" s="15"/>
      <c r="E70" s="15"/>
      <c r="F70" s="15"/>
      <c r="G70" s="197">
        <v>0.75</v>
      </c>
      <c r="H70" s="198" t="s">
        <v>80</v>
      </c>
      <c r="I70" s="227"/>
      <c r="J70" s="227"/>
      <c r="K70" s="199" t="s">
        <v>32</v>
      </c>
      <c r="L70" s="205">
        <v>2.75</v>
      </c>
      <c r="M70" s="198" t="s">
        <v>83</v>
      </c>
      <c r="N70" s="15"/>
      <c r="O70" s="15"/>
      <c r="P70" s="201" t="s">
        <v>46</v>
      </c>
      <c r="Q70" s="15"/>
      <c r="R70" s="202"/>
      <c r="S70" s="202"/>
      <c r="T70" s="203"/>
      <c r="U70" s="203"/>
      <c r="V70" s="15" t="s">
        <v>52</v>
      </c>
      <c r="W70" s="198"/>
      <c r="X70" s="18"/>
      <c r="Y70" s="221"/>
      <c r="Z70" s="19"/>
      <c r="AA70" s="19"/>
      <c r="AB70" s="225"/>
      <c r="AC70" s="15"/>
      <c r="AD70" s="1"/>
    </row>
    <row r="71" spans="1:30" ht="15" customHeight="1" x14ac:dyDescent="0.15">
      <c r="A71" s="15"/>
      <c r="B71" s="15"/>
      <c r="C71" s="15"/>
      <c r="D71" s="15"/>
      <c r="E71" s="15"/>
      <c r="F71" s="15"/>
      <c r="G71" s="197">
        <v>1</v>
      </c>
      <c r="H71" s="198" t="s">
        <v>81</v>
      </c>
      <c r="I71" s="227"/>
      <c r="J71" s="227"/>
      <c r="K71" s="199"/>
      <c r="L71" s="205"/>
      <c r="M71" s="198"/>
      <c r="N71" s="15"/>
      <c r="O71" s="209"/>
      <c r="P71" s="15" t="s">
        <v>51</v>
      </c>
      <c r="Q71" s="15"/>
      <c r="R71" s="226"/>
      <c r="S71" s="206"/>
      <c r="T71" s="203"/>
      <c r="U71" s="203"/>
      <c r="V71" s="198" t="s">
        <v>71</v>
      </c>
      <c r="W71" s="198"/>
      <c r="X71" s="18"/>
      <c r="Y71" s="221"/>
      <c r="Z71" s="19"/>
      <c r="AA71" s="19"/>
      <c r="AB71" s="19"/>
      <c r="AC71" s="15"/>
      <c r="AD71" s="1"/>
    </row>
    <row r="72" spans="1:30" ht="15" customHeight="1" x14ac:dyDescent="0.15">
      <c r="A72" s="15"/>
      <c r="B72" s="15"/>
      <c r="C72" s="15"/>
      <c r="D72" s="15"/>
      <c r="E72" s="15"/>
      <c r="K72" s="492"/>
      <c r="L72" s="492"/>
      <c r="M72" s="207"/>
      <c r="N72" s="208"/>
      <c r="O72" s="209"/>
      <c r="P72" s="15" t="s">
        <v>84</v>
      </c>
      <c r="Q72" s="224"/>
      <c r="R72" s="201"/>
      <c r="S72" s="201"/>
      <c r="T72" s="209"/>
      <c r="U72" s="15"/>
      <c r="V72" s="198" t="s">
        <v>70</v>
      </c>
      <c r="X72" s="18"/>
      <c r="Y72" s="221"/>
      <c r="Z72" s="19"/>
      <c r="AA72" s="19"/>
      <c r="AB72" s="19"/>
      <c r="AC72" s="1"/>
      <c r="AD72" s="1"/>
    </row>
    <row r="73" spans="1:30" x14ac:dyDescent="0.15">
      <c r="A73" s="198"/>
      <c r="B73" s="15"/>
      <c r="C73" s="15"/>
      <c r="D73" s="15"/>
      <c r="E73" s="15"/>
      <c r="L73" s="21"/>
      <c r="M73" s="210"/>
      <c r="N73" s="208"/>
      <c r="O73" s="209"/>
      <c r="P73" s="15"/>
      <c r="Q73" s="211"/>
      <c r="R73" s="207"/>
      <c r="S73" s="208"/>
      <c r="T73" s="209"/>
      <c r="U73" s="15"/>
      <c r="X73" s="18"/>
      <c r="Y73" s="221"/>
      <c r="Z73" s="19"/>
      <c r="AA73" s="19"/>
      <c r="AB73" s="19"/>
      <c r="AC73" s="19"/>
      <c r="AD73" s="212"/>
    </row>
    <row r="74" spans="1:30" x14ac:dyDescent="0.15">
      <c r="L74" s="21"/>
      <c r="O74" s="209"/>
      <c r="P74" s="209"/>
    </row>
    <row r="75" spans="1:30" ht="14.25" x14ac:dyDescent="0.15">
      <c r="C75" s="61"/>
      <c r="D75" s="61"/>
      <c r="E75" s="15"/>
      <c r="O75" s="209"/>
      <c r="Q75" s="213"/>
      <c r="R75" s="207"/>
      <c r="S75" s="214"/>
      <c r="T75" s="15"/>
    </row>
    <row r="76" spans="1:30" ht="14.25" x14ac:dyDescent="0.15">
      <c r="C76" s="61"/>
      <c r="D76" s="61"/>
      <c r="F76" s="15"/>
      <c r="J76" s="15"/>
      <c r="P76" s="21"/>
    </row>
    <row r="77" spans="1:30" ht="14.25" x14ac:dyDescent="0.15">
      <c r="C77" s="61"/>
      <c r="D77" s="61"/>
      <c r="F77" s="21"/>
      <c r="G77" s="211"/>
      <c r="H77" s="207"/>
      <c r="I77" s="208"/>
      <c r="J77" s="15"/>
    </row>
    <row r="78" spans="1:30" ht="14.25" x14ac:dyDescent="0.15">
      <c r="C78" s="61"/>
      <c r="D78" s="61"/>
      <c r="F78" s="15"/>
      <c r="G78" s="211"/>
      <c r="H78" s="207"/>
      <c r="I78" s="208"/>
      <c r="J78" s="209"/>
    </row>
    <row r="79" spans="1:30" ht="14.25" x14ac:dyDescent="0.15">
      <c r="C79" s="215"/>
      <c r="D79" s="215"/>
      <c r="F79" s="209"/>
      <c r="G79" s="211"/>
      <c r="H79" s="207"/>
      <c r="I79" s="208"/>
      <c r="J79" s="209"/>
    </row>
    <row r="80" spans="1:30" ht="14.25" x14ac:dyDescent="0.15">
      <c r="C80" s="61"/>
      <c r="D80" s="61"/>
      <c r="F80" s="216"/>
      <c r="G80" s="211"/>
      <c r="H80" s="207"/>
      <c r="I80" s="208"/>
      <c r="J80" s="15"/>
    </row>
    <row r="81" spans="3:4" ht="14.25" x14ac:dyDescent="0.15">
      <c r="C81" s="61"/>
      <c r="D81" s="61"/>
    </row>
    <row r="82" spans="3:4" ht="14.25" x14ac:dyDescent="0.15">
      <c r="C82" s="61"/>
      <c r="D82" s="61"/>
    </row>
    <row r="83" spans="3:4" ht="14.25" x14ac:dyDescent="0.15">
      <c r="C83" s="61"/>
      <c r="D83" s="61"/>
    </row>
    <row r="84" spans="3:4" ht="14.25" x14ac:dyDescent="0.15">
      <c r="C84" s="61"/>
      <c r="D84" s="61"/>
    </row>
    <row r="85" spans="3:4" ht="14.25" x14ac:dyDescent="0.15">
      <c r="C85" s="61"/>
      <c r="D85" s="61"/>
    </row>
    <row r="86" spans="3:4" ht="14.25" x14ac:dyDescent="0.15">
      <c r="C86" s="61"/>
      <c r="D86" s="61"/>
    </row>
    <row r="87" spans="3:4" ht="14.25" x14ac:dyDescent="0.15">
      <c r="C87" s="61"/>
      <c r="D87" s="61"/>
    </row>
    <row r="88" spans="3:4" ht="14.25" x14ac:dyDescent="0.15">
      <c r="C88" s="61"/>
      <c r="D88" s="61"/>
    </row>
    <row r="89" spans="3:4" ht="14.25" x14ac:dyDescent="0.15">
      <c r="C89" s="61"/>
      <c r="D89" s="61"/>
    </row>
    <row r="90" spans="3:4" ht="14.25" x14ac:dyDescent="0.15">
      <c r="C90" s="61"/>
      <c r="D90" s="61"/>
    </row>
    <row r="91" spans="3:4" ht="14.25" x14ac:dyDescent="0.15">
      <c r="C91" s="61"/>
      <c r="D91" s="61"/>
    </row>
    <row r="92" spans="3:4" ht="14.25" x14ac:dyDescent="0.15">
      <c r="C92" s="61"/>
      <c r="D92" s="61"/>
    </row>
    <row r="93" spans="3:4" ht="14.25" x14ac:dyDescent="0.15">
      <c r="C93" s="61"/>
      <c r="D93" s="61"/>
    </row>
    <row r="94" spans="3:4" ht="14.25" x14ac:dyDescent="0.15">
      <c r="C94" s="61"/>
      <c r="D94" s="61"/>
    </row>
    <row r="95" spans="3:4" ht="14.25" x14ac:dyDescent="0.15">
      <c r="C95" s="61"/>
      <c r="D95" s="61"/>
    </row>
    <row r="96" spans="3:4" ht="14.25" x14ac:dyDescent="0.15">
      <c r="C96" s="61"/>
      <c r="D96" s="61"/>
    </row>
    <row r="97" spans="3:4" ht="14.25" x14ac:dyDescent="0.15">
      <c r="C97" s="61"/>
      <c r="D97" s="61"/>
    </row>
    <row r="98" spans="3:4" ht="14.25" x14ac:dyDescent="0.15">
      <c r="C98" s="61"/>
      <c r="D98" s="61"/>
    </row>
    <row r="99" spans="3:4" ht="14.25" x14ac:dyDescent="0.15">
      <c r="C99" s="61"/>
      <c r="D99" s="61"/>
    </row>
    <row r="100" spans="3:4" ht="14.25" x14ac:dyDescent="0.15">
      <c r="C100" s="61"/>
      <c r="D100" s="61"/>
    </row>
    <row r="101" spans="3:4" ht="14.25" x14ac:dyDescent="0.15">
      <c r="C101" s="61"/>
      <c r="D101" s="61"/>
    </row>
    <row r="102" spans="3:4" ht="14.25" x14ac:dyDescent="0.15">
      <c r="C102" s="61"/>
      <c r="D102" s="61"/>
    </row>
    <row r="103" spans="3:4" ht="14.25" x14ac:dyDescent="0.15">
      <c r="C103" s="61"/>
      <c r="D103" s="61"/>
    </row>
    <row r="104" spans="3:4" ht="14.25" x14ac:dyDescent="0.15">
      <c r="C104" s="61"/>
      <c r="D104" s="61"/>
    </row>
    <row r="105" spans="3:4" ht="14.25" x14ac:dyDescent="0.15">
      <c r="C105" s="61"/>
      <c r="D105" s="61"/>
    </row>
    <row r="106" spans="3:4" ht="14.25" x14ac:dyDescent="0.15">
      <c r="C106" s="61"/>
      <c r="D106" s="61"/>
    </row>
    <row r="107" spans="3:4" ht="14.25" x14ac:dyDescent="0.15">
      <c r="C107" s="61"/>
      <c r="D107" s="61"/>
    </row>
    <row r="108" spans="3:4" ht="14.25" x14ac:dyDescent="0.15">
      <c r="C108" s="61"/>
      <c r="D108" s="61"/>
    </row>
    <row r="109" spans="3:4" ht="14.25" x14ac:dyDescent="0.15">
      <c r="C109" s="61"/>
      <c r="D109" s="61"/>
    </row>
    <row r="110" spans="3:4" ht="14.25" x14ac:dyDescent="0.15">
      <c r="C110" s="61"/>
      <c r="D110" s="61"/>
    </row>
    <row r="111" spans="3:4" ht="14.25" x14ac:dyDescent="0.15">
      <c r="C111" s="61"/>
      <c r="D111" s="61"/>
    </row>
    <row r="112" spans="3:4" ht="14.25" x14ac:dyDescent="0.15">
      <c r="C112" s="61"/>
      <c r="D112" s="61"/>
    </row>
    <row r="113" spans="3:4" ht="14.25" x14ac:dyDescent="0.15">
      <c r="C113" s="61"/>
      <c r="D113" s="61"/>
    </row>
    <row r="114" spans="3:4" ht="14.25" x14ac:dyDescent="0.15">
      <c r="C114" s="61"/>
      <c r="D114" s="61"/>
    </row>
    <row r="115" spans="3:4" ht="14.25" x14ac:dyDescent="0.15">
      <c r="C115" s="61"/>
      <c r="D115" s="61"/>
    </row>
    <row r="116" spans="3:4" ht="14.25" x14ac:dyDescent="0.15">
      <c r="C116" s="61"/>
      <c r="D116" s="61"/>
    </row>
    <row r="117" spans="3:4" ht="14.25" x14ac:dyDescent="0.15">
      <c r="C117" s="61"/>
      <c r="D117" s="61"/>
    </row>
    <row r="118" spans="3:4" ht="14.25" x14ac:dyDescent="0.15">
      <c r="C118" s="61"/>
      <c r="D118" s="61"/>
    </row>
    <row r="119" spans="3:4" ht="14.25" x14ac:dyDescent="0.15">
      <c r="C119" s="61"/>
      <c r="D119" s="61"/>
    </row>
    <row r="120" spans="3:4" ht="14.25" x14ac:dyDescent="0.15">
      <c r="C120" s="61"/>
      <c r="D120" s="61"/>
    </row>
    <row r="121" spans="3:4" ht="14.25" x14ac:dyDescent="0.15">
      <c r="C121" s="61"/>
      <c r="D121" s="61"/>
    </row>
    <row r="122" spans="3:4" ht="14.25" x14ac:dyDescent="0.15">
      <c r="C122" s="61"/>
      <c r="D122" s="61"/>
    </row>
    <row r="123" spans="3:4" ht="14.25" x14ac:dyDescent="0.15">
      <c r="C123" s="61"/>
      <c r="D123" s="61"/>
    </row>
    <row r="124" spans="3:4" ht="14.25" x14ac:dyDescent="0.15">
      <c r="C124" s="61"/>
      <c r="D124" s="61"/>
    </row>
    <row r="125" spans="3:4" ht="14.25" x14ac:dyDescent="0.15">
      <c r="C125" s="61"/>
      <c r="D125" s="61"/>
    </row>
    <row r="126" spans="3:4" ht="14.25" x14ac:dyDescent="0.15">
      <c r="C126" s="61"/>
      <c r="D126" s="61"/>
    </row>
    <row r="127" spans="3:4" ht="14.25" x14ac:dyDescent="0.15">
      <c r="C127" s="61"/>
      <c r="D127" s="61"/>
    </row>
    <row r="128" spans="3:4" ht="14.25" x14ac:dyDescent="0.15">
      <c r="C128" s="61"/>
      <c r="D128" s="61"/>
    </row>
    <row r="129" spans="3:4" ht="14.25" x14ac:dyDescent="0.15">
      <c r="C129" s="61"/>
      <c r="D129" s="61"/>
    </row>
    <row r="130" spans="3:4" ht="14.25" x14ac:dyDescent="0.15">
      <c r="C130" s="61"/>
      <c r="D130" s="61"/>
    </row>
    <row r="131" spans="3:4" x14ac:dyDescent="0.15">
      <c r="C131" s="217"/>
      <c r="D131" s="217"/>
    </row>
  </sheetData>
  <mergeCells count="12">
    <mergeCell ref="S5:V5"/>
    <mergeCell ref="Z5:AA5"/>
    <mergeCell ref="Z6:AA6"/>
    <mergeCell ref="J66:K66"/>
    <mergeCell ref="N66:O66"/>
    <mergeCell ref="P66:Q66"/>
    <mergeCell ref="J68:K68"/>
    <mergeCell ref="N68:O68"/>
    <mergeCell ref="P68:Q68"/>
    <mergeCell ref="K72:L72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97BA-BA6A-45A5-A494-A2641CC57CAA}">
  <sheetPr>
    <pageSetUpPr fitToPage="1"/>
  </sheetPr>
  <dimension ref="A1:AD128"/>
  <sheetViews>
    <sheetView view="pageBreakPreview" zoomScale="75" zoomScaleNormal="50" zoomScaleSheetLayoutView="75" workbookViewId="0">
      <pane xSplit="2" ySplit="7" topLeftCell="W53" activePane="bottomRight" state="frozen"/>
      <selection pane="topRight" activeCell="C1" sqref="C1"/>
      <selection pane="bottomLeft" activeCell="A8" sqref="A8"/>
      <selection pane="bottomRight" activeCell="AB61" sqref="AB61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37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22" customWidth="1"/>
    <col min="23" max="23" width="14.75" customWidth="1"/>
    <col min="24" max="24" width="14.625" style="233" customWidth="1"/>
    <col min="25" max="25" width="18.25" style="234" bestFit="1" customWidth="1"/>
    <col min="26" max="26" width="13.625" style="235" customWidth="1"/>
    <col min="27" max="27" width="16.5" style="235" bestFit="1" customWidth="1"/>
    <col min="28" max="28" width="13.375" style="235" customWidth="1"/>
    <col min="29" max="29" width="18.25" style="235" customWidth="1"/>
    <col min="30" max="30" width="13.75" style="235" customWidth="1"/>
    <col min="31" max="31" width="11.625" customWidth="1"/>
  </cols>
  <sheetData>
    <row r="1" spans="1:30" ht="28.5" x14ac:dyDescent="0.3">
      <c r="G1" s="228"/>
      <c r="I1" s="228"/>
      <c r="K1" s="229" t="s">
        <v>33</v>
      </c>
      <c r="L1" s="230"/>
      <c r="M1" s="231"/>
      <c r="P1" s="229"/>
      <c r="R1" s="232" t="s">
        <v>85</v>
      </c>
      <c r="AC1" s="236">
        <v>46083</v>
      </c>
      <c r="AD1"/>
    </row>
    <row r="2" spans="1:30" ht="14.25" x14ac:dyDescent="0.15">
      <c r="N2" s="238" t="s">
        <v>16</v>
      </c>
      <c r="O2" s="238"/>
      <c r="P2" s="238"/>
      <c r="Q2" s="238"/>
      <c r="R2" s="238"/>
      <c r="S2" s="238"/>
      <c r="V2" s="239"/>
      <c r="W2" s="239"/>
      <c r="X2" s="240"/>
      <c r="AB2" s="241"/>
      <c r="AC2" s="242"/>
      <c r="AD2" s="239"/>
    </row>
    <row r="3" spans="1:30" ht="3.7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  <c r="N3" s="245"/>
      <c r="O3" s="245"/>
      <c r="P3" s="245"/>
      <c r="Q3" s="245"/>
      <c r="R3" s="245"/>
      <c r="S3" s="245"/>
      <c r="T3" s="243"/>
      <c r="U3" s="243"/>
      <c r="V3" s="243"/>
      <c r="W3" s="243"/>
      <c r="X3" s="246"/>
      <c r="Y3" s="247"/>
      <c r="Z3" s="248"/>
      <c r="AA3" s="248"/>
      <c r="AB3" s="248"/>
      <c r="AC3" s="249"/>
      <c r="AD3" s="243"/>
    </row>
    <row r="4" spans="1:30" x14ac:dyDescent="0.1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3"/>
      <c r="O4" s="243"/>
      <c r="P4" s="243"/>
      <c r="Q4" s="243"/>
      <c r="R4" s="243"/>
      <c r="S4" s="243"/>
      <c r="T4" s="243"/>
      <c r="U4" s="243"/>
      <c r="V4" s="250"/>
      <c r="W4" s="250"/>
      <c r="X4" s="246"/>
      <c r="Y4" s="251"/>
      <c r="Z4" s="249"/>
      <c r="AA4" s="249"/>
      <c r="AB4" s="249"/>
      <c r="AC4" s="242"/>
      <c r="AD4" s="243"/>
    </row>
    <row r="5" spans="1:30" ht="14.25" customHeight="1" thickBot="1" x14ac:dyDescent="0.2">
      <c r="A5" s="515"/>
      <c r="B5" s="516"/>
      <c r="C5" s="252" t="s">
        <v>38</v>
      </c>
      <c r="D5" s="252"/>
      <c r="E5" s="253"/>
      <c r="F5" s="252" t="s">
        <v>39</v>
      </c>
      <c r="G5" s="252"/>
      <c r="H5" s="253"/>
      <c r="I5" s="252" t="s">
        <v>40</v>
      </c>
      <c r="J5" s="252"/>
      <c r="K5" s="252"/>
      <c r="L5" s="253"/>
      <c r="M5" s="521" t="s">
        <v>41</v>
      </c>
      <c r="N5" s="522"/>
      <c r="O5" s="522"/>
      <c r="P5" s="522"/>
      <c r="Q5" s="522"/>
      <c r="R5" s="523"/>
      <c r="S5" s="521" t="s">
        <v>42</v>
      </c>
      <c r="T5" s="522"/>
      <c r="U5" s="522"/>
      <c r="V5" s="523"/>
      <c r="W5" s="254" t="s">
        <v>47</v>
      </c>
      <c r="X5" s="255" t="s">
        <v>44</v>
      </c>
      <c r="Y5" s="256" t="s">
        <v>75</v>
      </c>
      <c r="Z5" s="524" t="s">
        <v>65</v>
      </c>
      <c r="AA5" s="525"/>
      <c r="AB5" s="257" t="s">
        <v>0</v>
      </c>
      <c r="AC5" s="258" t="s">
        <v>2</v>
      </c>
      <c r="AD5"/>
    </row>
    <row r="6" spans="1:30" ht="14.25" customHeight="1" x14ac:dyDescent="0.15">
      <c r="A6" s="517"/>
      <c r="B6" s="518"/>
      <c r="C6" s="259" t="s">
        <v>9</v>
      </c>
      <c r="D6" s="260"/>
      <c r="E6" s="261"/>
      <c r="F6" s="262"/>
      <c r="G6" s="262"/>
      <c r="H6" s="263"/>
      <c r="I6" s="260" t="s">
        <v>25</v>
      </c>
      <c r="J6" s="264"/>
      <c r="K6" s="265"/>
      <c r="L6" s="263"/>
      <c r="M6" s="266" t="s">
        <v>25</v>
      </c>
      <c r="N6" s="267"/>
      <c r="O6" s="262"/>
      <c r="P6" s="268" t="s">
        <v>26</v>
      </c>
      <c r="Q6" s="269"/>
      <c r="R6" s="263"/>
      <c r="S6" s="266" t="s">
        <v>17</v>
      </c>
      <c r="T6" s="266" t="s">
        <v>17</v>
      </c>
      <c r="U6" s="266" t="s">
        <v>18</v>
      </c>
      <c r="V6" s="260" t="s">
        <v>19</v>
      </c>
      <c r="W6" s="270" t="s">
        <v>48</v>
      </c>
      <c r="X6" s="271" t="s">
        <v>28</v>
      </c>
      <c r="Y6" s="272" t="s">
        <v>29</v>
      </c>
      <c r="Z6" s="526" t="s">
        <v>74</v>
      </c>
      <c r="AA6" s="527" t="s">
        <v>66</v>
      </c>
      <c r="AB6" s="273" t="s">
        <v>1</v>
      </c>
      <c r="AC6" s="274" t="s">
        <v>5</v>
      </c>
      <c r="AD6"/>
    </row>
    <row r="7" spans="1:30" ht="14.25" customHeight="1" x14ac:dyDescent="0.15">
      <c r="A7" s="519"/>
      <c r="B7" s="520"/>
      <c r="C7" s="275" t="s">
        <v>3</v>
      </c>
      <c r="D7" s="276" t="s">
        <v>49</v>
      </c>
      <c r="E7" s="277" t="s">
        <v>6</v>
      </c>
      <c r="F7" s="278" t="s">
        <v>21</v>
      </c>
      <c r="G7" s="279" t="s">
        <v>22</v>
      </c>
      <c r="H7" s="280" t="s">
        <v>23</v>
      </c>
      <c r="I7" s="276" t="s">
        <v>24</v>
      </c>
      <c r="J7" s="281"/>
      <c r="K7" s="282"/>
      <c r="L7" s="277" t="s">
        <v>34</v>
      </c>
      <c r="M7" s="279" t="s">
        <v>24</v>
      </c>
      <c r="N7" s="281" t="s">
        <v>54</v>
      </c>
      <c r="O7" s="282"/>
      <c r="P7" s="281" t="s">
        <v>27</v>
      </c>
      <c r="Q7" s="282"/>
      <c r="R7" s="280" t="s">
        <v>4</v>
      </c>
      <c r="S7" s="278" t="s">
        <v>20</v>
      </c>
      <c r="T7" s="279" t="s">
        <v>8</v>
      </c>
      <c r="U7" s="279" t="s">
        <v>8</v>
      </c>
      <c r="V7" s="276" t="s">
        <v>30</v>
      </c>
      <c r="W7" s="283" t="s">
        <v>50</v>
      </c>
      <c r="X7" s="284" t="s">
        <v>53</v>
      </c>
      <c r="Y7" s="285" t="s">
        <v>43</v>
      </c>
      <c r="Z7" s="286" t="s">
        <v>72</v>
      </c>
      <c r="AA7" s="287" t="s">
        <v>73</v>
      </c>
      <c r="AB7" s="288" t="s">
        <v>67</v>
      </c>
      <c r="AC7" s="278" t="s">
        <v>68</v>
      </c>
      <c r="AD7"/>
    </row>
    <row r="8" spans="1:30" ht="27" customHeight="1" x14ac:dyDescent="0.25">
      <c r="A8" s="289"/>
      <c r="B8" s="266"/>
      <c r="C8" s="290"/>
      <c r="D8" s="291"/>
      <c r="E8" s="292"/>
      <c r="F8" s="293"/>
      <c r="G8" s="293"/>
      <c r="H8" s="294"/>
      <c r="I8" s="295"/>
      <c r="J8" s="296"/>
      <c r="K8" s="293"/>
      <c r="L8" s="297"/>
      <c r="M8" s="298"/>
      <c r="N8" s="296"/>
      <c r="O8" s="293"/>
      <c r="P8" s="296"/>
      <c r="Q8" s="293"/>
      <c r="R8" s="297"/>
      <c r="S8" s="293"/>
      <c r="T8" s="299"/>
      <c r="U8" s="300"/>
      <c r="V8" s="301"/>
      <c r="W8" s="302"/>
      <c r="X8" s="302"/>
      <c r="Y8" s="303"/>
      <c r="Z8" s="304"/>
      <c r="AA8" s="305"/>
      <c r="AB8" s="306"/>
      <c r="AC8" s="307">
        <v>154.55000000000001</v>
      </c>
      <c r="AD8"/>
    </row>
    <row r="9" spans="1:30" ht="27" customHeight="1" x14ac:dyDescent="0.25">
      <c r="A9" s="289"/>
      <c r="B9" s="266"/>
      <c r="C9" s="308"/>
      <c r="D9" s="309"/>
      <c r="E9" s="310"/>
      <c r="F9" s="311"/>
      <c r="G9" s="311"/>
      <c r="H9" s="312"/>
      <c r="I9" s="295"/>
      <c r="J9" s="296" t="s">
        <v>64</v>
      </c>
      <c r="K9" s="293">
        <v>-300</v>
      </c>
      <c r="L9" s="313"/>
      <c r="M9" s="314"/>
      <c r="N9" s="296"/>
      <c r="O9" s="293"/>
      <c r="P9" s="296"/>
      <c r="Q9" s="293"/>
      <c r="R9" s="313"/>
      <c r="S9" s="315"/>
      <c r="T9" s="299"/>
      <c r="U9" s="300"/>
      <c r="V9" s="301"/>
      <c r="W9" s="302"/>
      <c r="X9" s="302"/>
      <c r="Y9" s="303"/>
      <c r="Z9" s="304"/>
      <c r="AA9" s="305"/>
      <c r="AB9" s="306"/>
      <c r="AC9" s="307"/>
      <c r="AD9"/>
    </row>
    <row r="10" spans="1:30" ht="27" customHeight="1" x14ac:dyDescent="0.25">
      <c r="A10" s="316">
        <v>2</v>
      </c>
      <c r="B10" s="279" t="s">
        <v>59</v>
      </c>
      <c r="C10" s="317">
        <v>0.72699999999999998</v>
      </c>
      <c r="D10" s="318">
        <v>0.7</v>
      </c>
      <c r="E10" s="319">
        <v>0.72799999999999998</v>
      </c>
      <c r="F10" s="320">
        <v>900</v>
      </c>
      <c r="G10" s="320">
        <v>-25300</v>
      </c>
      <c r="H10" s="321">
        <f>SUM(F10:G10)</f>
        <v>-24400</v>
      </c>
      <c r="I10" s="322"/>
      <c r="J10" s="323" t="s">
        <v>60</v>
      </c>
      <c r="K10" s="320">
        <v>2500</v>
      </c>
      <c r="L10" s="324">
        <f>SUM(K8:K10)</f>
        <v>2200</v>
      </c>
      <c r="M10" s="325"/>
      <c r="N10" s="323"/>
      <c r="O10" s="320"/>
      <c r="P10" s="323" t="s">
        <v>60</v>
      </c>
      <c r="Q10" s="320">
        <v>-3300</v>
      </c>
      <c r="R10" s="324">
        <f>SUM(O8:O10)+SUM(Q8:Q10)</f>
        <v>-3300</v>
      </c>
      <c r="S10" s="326">
        <v>-25500</v>
      </c>
      <c r="T10" s="327">
        <v>4656000</v>
      </c>
      <c r="U10" s="328">
        <v>4301600</v>
      </c>
      <c r="V10" s="329">
        <v>4300300</v>
      </c>
      <c r="W10" s="330">
        <v>0.75</v>
      </c>
      <c r="X10" s="330">
        <v>0.74</v>
      </c>
      <c r="Y10" s="331">
        <v>1.11182</v>
      </c>
      <c r="Z10" s="332">
        <v>0.83899999999999997</v>
      </c>
      <c r="AA10" s="333">
        <v>0.84000000000000341</v>
      </c>
      <c r="AB10" s="334">
        <v>2.2200000000000002</v>
      </c>
      <c r="AC10" s="335">
        <v>155.51</v>
      </c>
      <c r="AD10"/>
    </row>
    <row r="11" spans="1:30" ht="27" customHeight="1" x14ac:dyDescent="0.25">
      <c r="A11" s="336"/>
      <c r="B11" s="266"/>
      <c r="C11" s="308"/>
      <c r="D11" s="309"/>
      <c r="E11" s="310"/>
      <c r="F11" s="311"/>
      <c r="G11" s="311"/>
      <c r="H11" s="312"/>
      <c r="I11" s="295"/>
      <c r="J11" s="296"/>
      <c r="K11" s="293"/>
      <c r="L11" s="313"/>
      <c r="M11" s="314"/>
      <c r="N11" s="296"/>
      <c r="O11" s="293"/>
      <c r="P11" s="296"/>
      <c r="Q11" s="293"/>
      <c r="R11" s="313"/>
      <c r="S11" s="337"/>
      <c r="T11" s="338"/>
      <c r="U11" s="339"/>
      <c r="V11" s="340"/>
      <c r="W11" s="341"/>
      <c r="X11" s="341"/>
      <c r="Y11" s="342"/>
      <c r="Z11" s="343"/>
      <c r="AA11" s="344"/>
      <c r="AB11" s="345"/>
      <c r="AC11" s="346">
        <v>155.30000000000001</v>
      </c>
      <c r="AD11"/>
    </row>
    <row r="12" spans="1:30" ht="27" customHeight="1" x14ac:dyDescent="0.25">
      <c r="A12" s="289"/>
      <c r="B12" s="266"/>
      <c r="C12" s="308"/>
      <c r="D12" s="309"/>
      <c r="E12" s="310"/>
      <c r="F12" s="311"/>
      <c r="G12" s="311"/>
      <c r="H12" s="312"/>
      <c r="I12" s="295"/>
      <c r="J12" s="296"/>
      <c r="K12" s="293"/>
      <c r="L12" s="313"/>
      <c r="M12" s="314"/>
      <c r="N12" s="296"/>
      <c r="O12" s="293"/>
      <c r="P12" s="296"/>
      <c r="Q12" s="293"/>
      <c r="R12" s="313"/>
      <c r="S12" s="315"/>
      <c r="T12" s="299"/>
      <c r="U12" s="300"/>
      <c r="V12" s="301"/>
      <c r="W12" s="302"/>
      <c r="X12" s="302"/>
      <c r="Y12" s="303"/>
      <c r="Z12" s="304"/>
      <c r="AA12" s="305"/>
      <c r="AB12" s="306"/>
      <c r="AC12" s="307"/>
      <c r="AD12"/>
    </row>
    <row r="13" spans="1:30" ht="27" customHeight="1" x14ac:dyDescent="0.25">
      <c r="A13" s="316">
        <v>3</v>
      </c>
      <c r="B13" s="279" t="s">
        <v>58</v>
      </c>
      <c r="C13" s="317">
        <v>0.73</v>
      </c>
      <c r="D13" s="318">
        <v>0.7</v>
      </c>
      <c r="E13" s="319">
        <v>0.78</v>
      </c>
      <c r="F13" s="320">
        <v>800</v>
      </c>
      <c r="G13" s="320">
        <v>-18900</v>
      </c>
      <c r="H13" s="321">
        <f>SUM(F13:G13)</f>
        <v>-18100</v>
      </c>
      <c r="I13" s="322"/>
      <c r="J13" s="323" t="s">
        <v>60</v>
      </c>
      <c r="K13" s="320">
        <v>2700</v>
      </c>
      <c r="L13" s="324">
        <f>SUM(K11:K13)</f>
        <v>2700</v>
      </c>
      <c r="M13" s="325"/>
      <c r="N13" s="323"/>
      <c r="O13" s="320"/>
      <c r="P13" s="323" t="s">
        <v>60</v>
      </c>
      <c r="Q13" s="320">
        <v>-2900</v>
      </c>
      <c r="R13" s="324">
        <f>SUM(O11:O13)+SUM(Q11:Q13)</f>
        <v>-2900</v>
      </c>
      <c r="S13" s="326">
        <v>-18300</v>
      </c>
      <c r="T13" s="327">
        <v>4637700</v>
      </c>
      <c r="U13" s="328">
        <v>4272300</v>
      </c>
      <c r="V13" s="329">
        <v>4271300</v>
      </c>
      <c r="W13" s="330">
        <v>0.747</v>
      </c>
      <c r="X13" s="330">
        <v>0.74</v>
      </c>
      <c r="Y13" s="331">
        <v>1.11364</v>
      </c>
      <c r="Z13" s="332">
        <v>0.85399999999999998</v>
      </c>
      <c r="AA13" s="333">
        <v>0.85750000000000171</v>
      </c>
      <c r="AB13" s="334">
        <v>2.242</v>
      </c>
      <c r="AC13" s="335">
        <v>155.61000000000001</v>
      </c>
      <c r="AD13"/>
    </row>
    <row r="14" spans="1:30" ht="27" customHeight="1" x14ac:dyDescent="0.25">
      <c r="A14" s="289"/>
      <c r="B14" s="266"/>
      <c r="C14" s="308"/>
      <c r="D14" s="309"/>
      <c r="E14" s="310"/>
      <c r="F14" s="311"/>
      <c r="G14" s="311"/>
      <c r="H14" s="312"/>
      <c r="I14" s="295"/>
      <c r="J14" s="296" t="s">
        <v>62</v>
      </c>
      <c r="K14" s="293">
        <v>-8000</v>
      </c>
      <c r="L14" s="313"/>
      <c r="M14" s="314"/>
      <c r="N14" s="296"/>
      <c r="O14" s="293"/>
      <c r="P14" s="296"/>
      <c r="Q14" s="293"/>
      <c r="R14" s="313"/>
      <c r="S14" s="315"/>
      <c r="T14" s="299"/>
      <c r="U14" s="300"/>
      <c r="V14" s="340"/>
      <c r="W14" s="341"/>
      <c r="X14" s="341"/>
      <c r="Y14" s="342"/>
      <c r="Z14" s="343"/>
      <c r="AA14" s="344"/>
      <c r="AB14" s="345"/>
      <c r="AC14" s="346">
        <v>155.69999999999999</v>
      </c>
      <c r="AD14"/>
    </row>
    <row r="15" spans="1:30" ht="27" customHeight="1" x14ac:dyDescent="0.25">
      <c r="A15" s="289"/>
      <c r="B15" s="266"/>
      <c r="C15" s="308"/>
      <c r="D15" s="309"/>
      <c r="E15" s="310"/>
      <c r="F15" s="311"/>
      <c r="G15" s="311"/>
      <c r="H15" s="312"/>
      <c r="I15" s="295"/>
      <c r="J15" s="296" t="s">
        <v>64</v>
      </c>
      <c r="K15" s="293">
        <v>-200</v>
      </c>
      <c r="L15" s="313"/>
      <c r="M15" s="314"/>
      <c r="N15" s="296"/>
      <c r="O15" s="293"/>
      <c r="P15" s="296"/>
      <c r="Q15" s="293"/>
      <c r="R15" s="313"/>
      <c r="S15" s="315"/>
      <c r="T15" s="299"/>
      <c r="U15" s="300"/>
      <c r="V15" s="301"/>
      <c r="W15" s="302"/>
      <c r="X15" s="302"/>
      <c r="Y15" s="303"/>
      <c r="Z15" s="304"/>
      <c r="AA15" s="305"/>
      <c r="AB15" s="306"/>
      <c r="AC15" s="307"/>
      <c r="AD15"/>
    </row>
    <row r="16" spans="1:30" ht="27" customHeight="1" x14ac:dyDescent="0.25">
      <c r="A16" s="316">
        <v>4</v>
      </c>
      <c r="B16" s="279" t="s">
        <v>55</v>
      </c>
      <c r="C16" s="317">
        <v>0.72699999999999998</v>
      </c>
      <c r="D16" s="318">
        <v>0.7</v>
      </c>
      <c r="E16" s="319">
        <v>0.78</v>
      </c>
      <c r="F16" s="320">
        <v>500</v>
      </c>
      <c r="G16" s="320">
        <v>-93600</v>
      </c>
      <c r="H16" s="321">
        <f>SUM(F16:G16)</f>
        <v>-93100</v>
      </c>
      <c r="I16" s="322"/>
      <c r="J16" s="323" t="s">
        <v>60</v>
      </c>
      <c r="K16" s="320">
        <v>2900</v>
      </c>
      <c r="L16" s="324">
        <f>SUM(K14:K16)</f>
        <v>-5300</v>
      </c>
      <c r="M16" s="325"/>
      <c r="N16" s="323" t="s">
        <v>62</v>
      </c>
      <c r="O16" s="320">
        <v>8000</v>
      </c>
      <c r="P16" s="323" t="s">
        <v>60</v>
      </c>
      <c r="Q16" s="320">
        <v>-2300</v>
      </c>
      <c r="R16" s="324">
        <f>SUM(O14:O16)+SUM(Q14:Q16)</f>
        <v>5700</v>
      </c>
      <c r="S16" s="326">
        <v>-92700</v>
      </c>
      <c r="T16" s="327">
        <v>4545000</v>
      </c>
      <c r="U16" s="328">
        <v>4190200</v>
      </c>
      <c r="V16" s="329">
        <v>4190100</v>
      </c>
      <c r="W16" s="330">
        <v>0.746</v>
      </c>
      <c r="X16" s="330">
        <v>0.74</v>
      </c>
      <c r="Y16" s="331">
        <v>1.11364</v>
      </c>
      <c r="Z16" s="332">
        <v>0.85299999999999998</v>
      </c>
      <c r="AA16" s="333">
        <v>0.84749999999999659</v>
      </c>
      <c r="AB16" s="334">
        <v>2.2330000000000001</v>
      </c>
      <c r="AC16" s="335">
        <v>156.47</v>
      </c>
      <c r="AD16"/>
    </row>
    <row r="17" spans="1:30" ht="27" customHeight="1" x14ac:dyDescent="0.25">
      <c r="A17" s="289"/>
      <c r="B17" s="266"/>
      <c r="C17" s="308"/>
      <c r="D17" s="309"/>
      <c r="E17" s="310"/>
      <c r="F17" s="311"/>
      <c r="G17" s="311"/>
      <c r="H17" s="312"/>
      <c r="I17" s="295"/>
      <c r="J17" s="296"/>
      <c r="K17" s="293"/>
      <c r="L17" s="313"/>
      <c r="M17" s="314"/>
      <c r="N17" s="296"/>
      <c r="O17" s="293"/>
      <c r="P17" s="296"/>
      <c r="Q17" s="293"/>
      <c r="R17" s="313"/>
      <c r="S17" s="347"/>
      <c r="T17" s="348"/>
      <c r="U17" s="349"/>
      <c r="V17" s="340"/>
      <c r="W17" s="341"/>
      <c r="X17" s="341"/>
      <c r="Y17" s="342"/>
      <c r="Z17" s="304"/>
      <c r="AA17" s="305"/>
      <c r="AB17" s="306"/>
      <c r="AC17" s="346">
        <v>156.69</v>
      </c>
      <c r="AD17"/>
    </row>
    <row r="18" spans="1:30" ht="27" customHeight="1" x14ac:dyDescent="0.25">
      <c r="A18" s="289"/>
      <c r="B18" s="266"/>
      <c r="C18" s="308"/>
      <c r="D18" s="309"/>
      <c r="E18" s="310"/>
      <c r="F18" s="311"/>
      <c r="G18" s="311"/>
      <c r="H18" s="312"/>
      <c r="I18" s="295"/>
      <c r="J18" s="296"/>
      <c r="K18" s="293"/>
      <c r="L18" s="313"/>
      <c r="M18" s="314"/>
      <c r="N18" s="296"/>
      <c r="O18" s="293"/>
      <c r="P18" s="296" t="s">
        <v>61</v>
      </c>
      <c r="Q18" s="293">
        <v>6900</v>
      </c>
      <c r="R18" s="313"/>
      <c r="S18" s="315"/>
      <c r="T18" s="348"/>
      <c r="U18" s="350"/>
      <c r="V18" s="301"/>
      <c r="W18" s="302"/>
      <c r="X18" s="302"/>
      <c r="Y18" s="303"/>
      <c r="Z18" s="304"/>
      <c r="AA18" s="305"/>
      <c r="AB18" s="306"/>
      <c r="AC18" s="307"/>
      <c r="AD18"/>
    </row>
    <row r="19" spans="1:30" ht="27" customHeight="1" x14ac:dyDescent="0.25">
      <c r="A19" s="316">
        <v>5</v>
      </c>
      <c r="B19" s="279" t="s">
        <v>56</v>
      </c>
      <c r="C19" s="317">
        <v>0.72699999999999998</v>
      </c>
      <c r="D19" s="318">
        <v>0.7</v>
      </c>
      <c r="E19" s="319">
        <v>0.78</v>
      </c>
      <c r="F19" s="320">
        <v>0</v>
      </c>
      <c r="G19" s="320">
        <v>4800</v>
      </c>
      <c r="H19" s="321">
        <f>SUM(F19:G19)</f>
        <v>4800</v>
      </c>
      <c r="I19" s="322"/>
      <c r="J19" s="323" t="s">
        <v>60</v>
      </c>
      <c r="K19" s="320">
        <v>2300</v>
      </c>
      <c r="L19" s="324">
        <f>SUM(K17:K19)</f>
        <v>2300</v>
      </c>
      <c r="M19" s="325"/>
      <c r="N19" s="323"/>
      <c r="O19" s="320"/>
      <c r="P19" s="323" t="s">
        <v>60</v>
      </c>
      <c r="Q19" s="320">
        <v>-2500</v>
      </c>
      <c r="R19" s="324">
        <f>SUM(O17:O19)+SUM(Q17:Q19)</f>
        <v>4400</v>
      </c>
      <c r="S19" s="326">
        <v>11500</v>
      </c>
      <c r="T19" s="327">
        <v>4556500</v>
      </c>
      <c r="U19" s="328">
        <v>4195000</v>
      </c>
      <c r="V19" s="329">
        <v>4194900</v>
      </c>
      <c r="W19" s="330">
        <v>0.749</v>
      </c>
      <c r="X19" s="330">
        <v>0.74</v>
      </c>
      <c r="Y19" s="331">
        <v>1.14364</v>
      </c>
      <c r="Z19" s="332">
        <v>0.85299999999999998</v>
      </c>
      <c r="AA19" s="333">
        <v>0.85250000000000625</v>
      </c>
      <c r="AB19" s="334">
        <v>2.2149999999999999</v>
      </c>
      <c r="AC19" s="335">
        <v>157.19999999999999</v>
      </c>
      <c r="AD19"/>
    </row>
    <row r="20" spans="1:30" ht="27" customHeight="1" x14ac:dyDescent="0.25">
      <c r="A20" s="289"/>
      <c r="B20" s="266"/>
      <c r="C20" s="308"/>
      <c r="D20" s="309"/>
      <c r="E20" s="310"/>
      <c r="F20" s="311"/>
      <c r="G20" s="311"/>
      <c r="H20" s="312"/>
      <c r="I20" s="295"/>
      <c r="J20" s="296"/>
      <c r="K20" s="293"/>
      <c r="L20" s="313"/>
      <c r="M20" s="314"/>
      <c r="N20" s="296"/>
      <c r="O20" s="293"/>
      <c r="P20" s="296"/>
      <c r="Q20" s="293"/>
      <c r="R20" s="313"/>
      <c r="S20" s="311"/>
      <c r="T20" s="299"/>
      <c r="U20" s="349"/>
      <c r="V20" s="340"/>
      <c r="W20" s="341"/>
      <c r="X20" s="341"/>
      <c r="Y20" s="342"/>
      <c r="Z20" s="343"/>
      <c r="AA20" s="344"/>
      <c r="AB20" s="345"/>
      <c r="AC20" s="346">
        <v>156.56</v>
      </c>
      <c r="AD20"/>
    </row>
    <row r="21" spans="1:30" ht="27" customHeight="1" x14ac:dyDescent="0.25">
      <c r="A21" s="289"/>
      <c r="B21" s="266"/>
      <c r="C21" s="308"/>
      <c r="D21" s="309"/>
      <c r="E21" s="310"/>
      <c r="F21" s="311"/>
      <c r="G21" s="311"/>
      <c r="H21" s="312"/>
      <c r="I21" s="295"/>
      <c r="J21" s="296"/>
      <c r="K21" s="293"/>
      <c r="L21" s="313"/>
      <c r="M21" s="314"/>
      <c r="N21" s="296"/>
      <c r="O21" s="293"/>
      <c r="P21" s="296"/>
      <c r="Q21" s="293"/>
      <c r="R21" s="313"/>
      <c r="S21" s="311"/>
      <c r="T21" s="299"/>
      <c r="U21" s="300"/>
      <c r="V21" s="301"/>
      <c r="W21" s="302"/>
      <c r="X21" s="302"/>
      <c r="Y21" s="303"/>
      <c r="Z21" s="304"/>
      <c r="AA21" s="305"/>
      <c r="AB21" s="306"/>
      <c r="AC21" s="307"/>
      <c r="AD21"/>
    </row>
    <row r="22" spans="1:30" ht="27" customHeight="1" x14ac:dyDescent="0.25">
      <c r="A22" s="316">
        <v>6</v>
      </c>
      <c r="B22" s="279" t="s">
        <v>57</v>
      </c>
      <c r="C22" s="317">
        <v>0.72799999999999998</v>
      </c>
      <c r="D22" s="318">
        <v>0.7</v>
      </c>
      <c r="E22" s="319">
        <v>0.75</v>
      </c>
      <c r="F22" s="320">
        <v>600</v>
      </c>
      <c r="G22" s="320">
        <v>-13600</v>
      </c>
      <c r="H22" s="321">
        <f>SUM(F22:G22)</f>
        <v>-13000</v>
      </c>
      <c r="I22" s="322"/>
      <c r="J22" s="323" t="s">
        <v>60</v>
      </c>
      <c r="K22" s="320">
        <v>2500</v>
      </c>
      <c r="L22" s="324">
        <f>SUM(K20:K22)</f>
        <v>2500</v>
      </c>
      <c r="M22" s="325"/>
      <c r="N22" s="323"/>
      <c r="O22" s="320"/>
      <c r="P22" s="323" t="s">
        <v>60</v>
      </c>
      <c r="Q22" s="320">
        <v>-2100</v>
      </c>
      <c r="R22" s="324">
        <f>SUM(O20:O22)+SUM(Q20:Q22)</f>
        <v>-2100</v>
      </c>
      <c r="S22" s="326">
        <v>-12600</v>
      </c>
      <c r="T22" s="327">
        <v>4543900</v>
      </c>
      <c r="U22" s="328">
        <v>4190200</v>
      </c>
      <c r="V22" s="329">
        <v>4190200</v>
      </c>
      <c r="W22" s="330">
        <v>0.75</v>
      </c>
      <c r="X22" s="330">
        <v>0.74</v>
      </c>
      <c r="Y22" s="331">
        <v>1.15364</v>
      </c>
      <c r="Z22" s="332">
        <v>0.85</v>
      </c>
      <c r="AA22" s="333">
        <v>0.84999999999999432</v>
      </c>
      <c r="AB22" s="334">
        <v>2.2200000000000002</v>
      </c>
      <c r="AC22" s="335">
        <v>157.06</v>
      </c>
      <c r="AD22"/>
    </row>
    <row r="23" spans="1:30" ht="27" customHeight="1" x14ac:dyDescent="0.25">
      <c r="A23" s="289"/>
      <c r="B23" s="266"/>
      <c r="C23" s="308"/>
      <c r="D23" s="309"/>
      <c r="E23" s="310"/>
      <c r="F23" s="311"/>
      <c r="G23" s="311"/>
      <c r="H23" s="312"/>
      <c r="I23" s="295"/>
      <c r="J23" s="296"/>
      <c r="K23" s="293"/>
      <c r="L23" s="313"/>
      <c r="M23" s="314"/>
      <c r="N23" s="296"/>
      <c r="O23" s="293"/>
      <c r="P23" s="296"/>
      <c r="Q23" s="293"/>
      <c r="R23" s="313"/>
      <c r="S23" s="351"/>
      <c r="T23" s="338"/>
      <c r="U23" s="339"/>
      <c r="V23" s="340"/>
      <c r="W23" s="341"/>
      <c r="X23" s="341"/>
      <c r="Y23" s="342"/>
      <c r="Z23" s="343"/>
      <c r="AA23" s="344"/>
      <c r="AB23" s="345"/>
      <c r="AC23" s="346">
        <v>156.22999999999999</v>
      </c>
      <c r="AD23"/>
    </row>
    <row r="24" spans="1:30" ht="27" customHeight="1" x14ac:dyDescent="0.25">
      <c r="A24" s="289"/>
      <c r="B24" s="266"/>
      <c r="C24" s="308"/>
      <c r="D24" s="309"/>
      <c r="E24" s="310"/>
      <c r="F24" s="311"/>
      <c r="G24" s="311"/>
      <c r="H24" s="312"/>
      <c r="I24" s="295"/>
      <c r="J24" s="296"/>
      <c r="K24" s="293"/>
      <c r="L24" s="313"/>
      <c r="M24" s="314"/>
      <c r="N24" s="296"/>
      <c r="O24" s="293"/>
      <c r="P24" s="296"/>
      <c r="Q24" s="293"/>
      <c r="R24" s="313"/>
      <c r="S24" s="311"/>
      <c r="T24" s="299"/>
      <c r="U24" s="300"/>
      <c r="V24" s="301"/>
      <c r="W24" s="302"/>
      <c r="X24" s="302"/>
      <c r="Y24" s="303"/>
      <c r="Z24" s="304"/>
      <c r="AA24" s="305"/>
      <c r="AB24" s="306"/>
      <c r="AC24" s="307"/>
      <c r="AD24"/>
    </row>
    <row r="25" spans="1:30" ht="27" customHeight="1" x14ac:dyDescent="0.25">
      <c r="A25" s="316">
        <v>9</v>
      </c>
      <c r="B25" s="279" t="s">
        <v>59</v>
      </c>
      <c r="C25" s="317">
        <v>0.72799999999999998</v>
      </c>
      <c r="D25" s="318">
        <v>0.7</v>
      </c>
      <c r="E25" s="319">
        <v>0.78</v>
      </c>
      <c r="F25" s="320">
        <v>600</v>
      </c>
      <c r="G25" s="320">
        <v>-1500</v>
      </c>
      <c r="H25" s="321">
        <f>SUM(F25:G25)</f>
        <v>-900</v>
      </c>
      <c r="I25" s="322"/>
      <c r="J25" s="323" t="s">
        <v>60</v>
      </c>
      <c r="K25" s="320">
        <v>2100</v>
      </c>
      <c r="L25" s="324">
        <f>SUM(K23:K25)</f>
        <v>2100</v>
      </c>
      <c r="M25" s="325"/>
      <c r="N25" s="323"/>
      <c r="O25" s="320"/>
      <c r="P25" s="323" t="s">
        <v>60</v>
      </c>
      <c r="Q25" s="320">
        <v>-3700</v>
      </c>
      <c r="R25" s="324">
        <f>SUM(O23:O25)+SUM(Q23:Q25)</f>
        <v>-3700</v>
      </c>
      <c r="S25" s="326">
        <v>-2500</v>
      </c>
      <c r="T25" s="327">
        <v>4541400</v>
      </c>
      <c r="U25" s="328">
        <v>4194400</v>
      </c>
      <c r="V25" s="329">
        <v>4194400</v>
      </c>
      <c r="W25" s="330">
        <v>0.75</v>
      </c>
      <c r="X25" s="330">
        <v>0.73499999999999999</v>
      </c>
      <c r="Y25" s="331">
        <v>1.15364</v>
      </c>
      <c r="Z25" s="332">
        <v>0.86199999999999999</v>
      </c>
      <c r="AA25" s="333">
        <v>0.86249999999999716</v>
      </c>
      <c r="AB25" s="334">
        <v>2.274</v>
      </c>
      <c r="AC25" s="335">
        <v>157.66</v>
      </c>
      <c r="AD25"/>
    </row>
    <row r="26" spans="1:30" ht="27" customHeight="1" x14ac:dyDescent="0.25">
      <c r="A26" s="289"/>
      <c r="B26" s="266"/>
      <c r="C26" s="308"/>
      <c r="D26" s="309"/>
      <c r="E26" s="310"/>
      <c r="F26" s="311"/>
      <c r="G26" s="311"/>
      <c r="H26" s="312"/>
      <c r="I26" s="295"/>
      <c r="J26" s="296"/>
      <c r="K26" s="293"/>
      <c r="L26" s="313"/>
      <c r="M26" s="314"/>
      <c r="N26" s="296"/>
      <c r="O26" s="293"/>
      <c r="P26" s="296"/>
      <c r="Q26" s="293"/>
      <c r="R26" s="313"/>
      <c r="S26" s="311"/>
      <c r="T26" s="299"/>
      <c r="U26" s="300"/>
      <c r="V26" s="301"/>
      <c r="W26" s="302"/>
      <c r="X26" s="302"/>
      <c r="Y26" s="303"/>
      <c r="Z26" s="304"/>
      <c r="AA26" s="305"/>
      <c r="AB26" s="306"/>
      <c r="AC26" s="307">
        <v>155.1</v>
      </c>
      <c r="AD26"/>
    </row>
    <row r="27" spans="1:30" ht="27" customHeight="1" x14ac:dyDescent="0.25">
      <c r="A27" s="289"/>
      <c r="B27" s="266"/>
      <c r="C27" s="308"/>
      <c r="D27" s="309"/>
      <c r="E27" s="310"/>
      <c r="F27" s="311"/>
      <c r="G27" s="311"/>
      <c r="H27" s="312"/>
      <c r="I27" s="295"/>
      <c r="J27" s="296"/>
      <c r="K27" s="293"/>
      <c r="L27" s="313"/>
      <c r="M27" s="314"/>
      <c r="N27" s="296"/>
      <c r="O27" s="293"/>
      <c r="P27" s="296"/>
      <c r="Q27" s="293"/>
      <c r="R27" s="313"/>
      <c r="S27" s="311"/>
      <c r="T27" s="299"/>
      <c r="U27" s="300"/>
      <c r="V27" s="301"/>
      <c r="W27" s="302"/>
      <c r="X27" s="302"/>
      <c r="Y27" s="303"/>
      <c r="Z27" s="304"/>
      <c r="AA27" s="305"/>
      <c r="AB27" s="306"/>
      <c r="AC27" s="307"/>
      <c r="AD27"/>
    </row>
    <row r="28" spans="1:30" ht="27" customHeight="1" x14ac:dyDescent="0.25">
      <c r="A28" s="316">
        <v>10</v>
      </c>
      <c r="B28" s="279" t="s">
        <v>58</v>
      </c>
      <c r="C28" s="317">
        <v>0.72699999999999998</v>
      </c>
      <c r="D28" s="318">
        <v>0.7</v>
      </c>
      <c r="E28" s="319">
        <v>0.78</v>
      </c>
      <c r="F28" s="320">
        <v>0</v>
      </c>
      <c r="G28" s="320">
        <v>-600</v>
      </c>
      <c r="H28" s="321">
        <f>SUM(F28:G28)</f>
        <v>-600</v>
      </c>
      <c r="I28" s="322"/>
      <c r="J28" s="323" t="s">
        <v>60</v>
      </c>
      <c r="K28" s="320">
        <v>3700</v>
      </c>
      <c r="L28" s="324">
        <f>SUM(K26:K28)</f>
        <v>3700</v>
      </c>
      <c r="M28" s="325"/>
      <c r="N28" s="323"/>
      <c r="O28" s="320"/>
      <c r="P28" s="323" t="s">
        <v>60</v>
      </c>
      <c r="Q28" s="320">
        <v>-3700</v>
      </c>
      <c r="R28" s="324">
        <f>SUM(O26:O28)+SUM(Q26:Q28)</f>
        <v>-3700</v>
      </c>
      <c r="S28" s="326">
        <v>-600</v>
      </c>
      <c r="T28" s="327">
        <v>4540800</v>
      </c>
      <c r="U28" s="328">
        <v>4193100</v>
      </c>
      <c r="V28" s="329">
        <v>4193100</v>
      </c>
      <c r="W28" s="330">
        <v>0.75</v>
      </c>
      <c r="X28" s="330">
        <v>0.73</v>
      </c>
      <c r="Y28" s="331">
        <v>1.15364</v>
      </c>
      <c r="Z28" s="332">
        <v>0.86199999999999999</v>
      </c>
      <c r="AA28" s="333">
        <v>0.85999999999999943</v>
      </c>
      <c r="AB28" s="334">
        <v>2.2240000000000002</v>
      </c>
      <c r="AC28" s="335">
        <v>156.30000000000001</v>
      </c>
      <c r="AD28"/>
    </row>
    <row r="29" spans="1:30" ht="27" customHeight="1" x14ac:dyDescent="0.25">
      <c r="A29" s="289"/>
      <c r="B29" s="266"/>
      <c r="C29" s="308"/>
      <c r="D29" s="309"/>
      <c r="E29" s="310"/>
      <c r="F29" s="311"/>
      <c r="G29" s="311"/>
      <c r="H29" s="312"/>
      <c r="I29" s="295"/>
      <c r="J29" s="296"/>
      <c r="K29" s="293"/>
      <c r="L29" s="313"/>
      <c r="M29" s="314"/>
      <c r="N29" s="296"/>
      <c r="O29" s="293"/>
      <c r="P29" s="296"/>
      <c r="Q29" s="293"/>
      <c r="R29" s="313"/>
      <c r="S29" s="311"/>
      <c r="T29" s="299"/>
      <c r="U29" s="300"/>
      <c r="V29" s="301"/>
      <c r="W29" s="302"/>
      <c r="X29" s="302"/>
      <c r="Y29" s="303"/>
      <c r="Z29" s="304"/>
      <c r="AA29" s="305"/>
      <c r="AB29" s="306"/>
      <c r="AC29" s="307">
        <v>152.28</v>
      </c>
      <c r="AD29"/>
    </row>
    <row r="30" spans="1:30" ht="27" customHeight="1" x14ac:dyDescent="0.25">
      <c r="A30" s="289"/>
      <c r="B30" s="266"/>
      <c r="C30" s="308"/>
      <c r="D30" s="309"/>
      <c r="E30" s="310"/>
      <c r="F30" s="311"/>
      <c r="G30" s="311"/>
      <c r="H30" s="312"/>
      <c r="I30" s="295"/>
      <c r="J30" s="296"/>
      <c r="K30" s="293"/>
      <c r="L30" s="313"/>
      <c r="M30" s="314"/>
      <c r="N30" s="296"/>
      <c r="O30" s="293"/>
      <c r="P30" s="296"/>
      <c r="Q30" s="293"/>
      <c r="R30" s="313"/>
      <c r="S30" s="311"/>
      <c r="T30" s="299"/>
      <c r="U30" s="300"/>
      <c r="V30" s="301"/>
      <c r="W30" s="302"/>
      <c r="X30" s="302"/>
      <c r="Y30" s="303"/>
      <c r="Z30" s="304"/>
      <c r="AA30" s="305"/>
      <c r="AB30" s="306"/>
      <c r="AC30" s="307"/>
      <c r="AD30"/>
    </row>
    <row r="31" spans="1:30" ht="27" customHeight="1" x14ac:dyDescent="0.25">
      <c r="A31" s="316">
        <v>12</v>
      </c>
      <c r="B31" s="279" t="s">
        <v>56</v>
      </c>
      <c r="C31" s="317">
        <v>0.72799999999999998</v>
      </c>
      <c r="D31" s="318">
        <v>0.7</v>
      </c>
      <c r="E31" s="319">
        <v>0.78</v>
      </c>
      <c r="F31" s="320">
        <v>300</v>
      </c>
      <c r="G31" s="320">
        <v>-2900</v>
      </c>
      <c r="H31" s="321">
        <f>SUM(F31:G31)</f>
        <v>-2600</v>
      </c>
      <c r="I31" s="322"/>
      <c r="J31" s="323" t="s">
        <v>60</v>
      </c>
      <c r="K31" s="320">
        <v>3700</v>
      </c>
      <c r="L31" s="324">
        <f>SUM(K29:K31)</f>
        <v>3700</v>
      </c>
      <c r="M31" s="325"/>
      <c r="N31" s="323"/>
      <c r="O31" s="320"/>
      <c r="P31" s="323" t="s">
        <v>60</v>
      </c>
      <c r="Q31" s="320">
        <v>-2500</v>
      </c>
      <c r="R31" s="324">
        <f>SUM(O29:O31)+SUM(Q29:Q31)</f>
        <v>-2500</v>
      </c>
      <c r="S31" s="326">
        <v>-1400</v>
      </c>
      <c r="T31" s="327">
        <v>4539400</v>
      </c>
      <c r="U31" s="328">
        <v>4184500</v>
      </c>
      <c r="V31" s="329">
        <v>4184500</v>
      </c>
      <c r="W31" s="330">
        <v>0.749</v>
      </c>
      <c r="X31" s="330">
        <v>0.73499999999999999</v>
      </c>
      <c r="Y31" s="331">
        <v>1.15364</v>
      </c>
      <c r="Z31" s="332">
        <v>0.85199999999999998</v>
      </c>
      <c r="AA31" s="333">
        <v>0.85500000000000398</v>
      </c>
      <c r="AB31" s="334">
        <v>2.2200000000000002</v>
      </c>
      <c r="AC31" s="335">
        <v>153.54</v>
      </c>
      <c r="AD31" s="352"/>
    </row>
    <row r="32" spans="1:30" ht="27" customHeight="1" x14ac:dyDescent="0.25">
      <c r="A32" s="289"/>
      <c r="B32" s="266"/>
      <c r="C32" s="308"/>
      <c r="D32" s="309"/>
      <c r="E32" s="310"/>
      <c r="F32" s="311"/>
      <c r="G32" s="311"/>
      <c r="H32" s="312"/>
      <c r="I32" s="295"/>
      <c r="J32" s="296"/>
      <c r="K32" s="293"/>
      <c r="L32" s="313"/>
      <c r="M32" s="314"/>
      <c r="N32" s="296"/>
      <c r="O32" s="293"/>
      <c r="P32" s="296"/>
      <c r="Q32" s="293"/>
      <c r="R32" s="313"/>
      <c r="S32" s="311"/>
      <c r="T32" s="299"/>
      <c r="U32" s="300"/>
      <c r="V32" s="301"/>
      <c r="W32" s="302"/>
      <c r="X32" s="302"/>
      <c r="Y32" s="303"/>
      <c r="Z32" s="304"/>
      <c r="AA32" s="305"/>
      <c r="AB32" s="302"/>
      <c r="AC32" s="307">
        <v>152.69999999999999</v>
      </c>
      <c r="AD32"/>
    </row>
    <row r="33" spans="1:30" ht="27" customHeight="1" x14ac:dyDescent="0.25">
      <c r="A33" s="289"/>
      <c r="B33" s="266"/>
      <c r="C33" s="308"/>
      <c r="D33" s="309"/>
      <c r="E33" s="310"/>
      <c r="F33" s="311"/>
      <c r="G33" s="311"/>
      <c r="H33" s="312"/>
      <c r="I33" s="295"/>
      <c r="J33" s="296"/>
      <c r="K33" s="293"/>
      <c r="L33" s="313"/>
      <c r="M33" s="314"/>
      <c r="N33" s="296"/>
      <c r="O33" s="293"/>
      <c r="P33" s="296" t="s">
        <v>61</v>
      </c>
      <c r="Q33" s="293">
        <v>9100</v>
      </c>
      <c r="R33" s="313"/>
      <c r="S33" s="311"/>
      <c r="T33" s="299"/>
      <c r="U33" s="300"/>
      <c r="V33" s="353"/>
      <c r="W33" s="302"/>
      <c r="X33" s="302"/>
      <c r="Y33" s="303"/>
      <c r="Z33" s="304"/>
      <c r="AA33" s="305"/>
      <c r="AB33" s="306"/>
      <c r="AC33" s="307"/>
      <c r="AD33"/>
    </row>
    <row r="34" spans="1:30" ht="27" customHeight="1" x14ac:dyDescent="0.25">
      <c r="A34" s="316">
        <v>13</v>
      </c>
      <c r="B34" s="279" t="s">
        <v>57</v>
      </c>
      <c r="C34" s="317">
        <v>0.72799999999999998</v>
      </c>
      <c r="D34" s="318">
        <v>0.7</v>
      </c>
      <c r="E34" s="319">
        <v>0.85</v>
      </c>
      <c r="F34" s="320">
        <v>700</v>
      </c>
      <c r="G34" s="320">
        <v>78700</v>
      </c>
      <c r="H34" s="321">
        <f>SUM(F34:G34)</f>
        <v>79400</v>
      </c>
      <c r="I34" s="322"/>
      <c r="J34" s="323" t="s">
        <v>60</v>
      </c>
      <c r="K34" s="320">
        <v>2500</v>
      </c>
      <c r="L34" s="324">
        <f>SUM(K32:K34)</f>
        <v>2500</v>
      </c>
      <c r="M34" s="325"/>
      <c r="N34" s="323"/>
      <c r="O34" s="320"/>
      <c r="P34" s="323" t="s">
        <v>60</v>
      </c>
      <c r="Q34" s="320">
        <v>-2700</v>
      </c>
      <c r="R34" s="324">
        <f>SUM(O32:O34)+SUM(Q32:Q34)</f>
        <v>6400</v>
      </c>
      <c r="S34" s="326">
        <v>88300</v>
      </c>
      <c r="T34" s="327">
        <v>4627700</v>
      </c>
      <c r="U34" s="328">
        <v>4279200</v>
      </c>
      <c r="V34" s="329">
        <v>4279200</v>
      </c>
      <c r="W34" s="330">
        <v>0.75</v>
      </c>
      <c r="X34" s="330">
        <v>0.72499999999999998</v>
      </c>
      <c r="Y34" s="331">
        <v>1.16364</v>
      </c>
      <c r="Z34" s="332">
        <v>0.85199999999999998</v>
      </c>
      <c r="AA34" s="333">
        <v>0.85250000000000625</v>
      </c>
      <c r="AB34" s="334">
        <v>2.2010000000000001</v>
      </c>
      <c r="AC34" s="335">
        <v>153.59</v>
      </c>
      <c r="AD34" s="352"/>
    </row>
    <row r="35" spans="1:30" ht="27" customHeight="1" x14ac:dyDescent="0.25">
      <c r="A35" s="289"/>
      <c r="B35" s="266"/>
      <c r="C35" s="308"/>
      <c r="D35" s="309"/>
      <c r="E35" s="310"/>
      <c r="F35" s="311"/>
      <c r="G35" s="311"/>
      <c r="H35" s="312"/>
      <c r="I35" s="295"/>
      <c r="J35" s="296"/>
      <c r="K35" s="293"/>
      <c r="L35" s="313"/>
      <c r="M35" s="314"/>
      <c r="N35" s="296"/>
      <c r="O35" s="293"/>
      <c r="P35" s="296"/>
      <c r="Q35" s="293"/>
      <c r="R35" s="313"/>
      <c r="S35" s="311"/>
      <c r="T35" s="299"/>
      <c r="U35" s="300"/>
      <c r="V35" s="353"/>
      <c r="W35" s="302"/>
      <c r="X35" s="302"/>
      <c r="Y35" s="303"/>
      <c r="Z35" s="304"/>
      <c r="AA35" s="305"/>
      <c r="AB35" s="306"/>
      <c r="AC35" s="307">
        <v>152.63999999999999</v>
      </c>
      <c r="AD35" s="352"/>
    </row>
    <row r="36" spans="1:30" ht="27" customHeight="1" x14ac:dyDescent="0.25">
      <c r="A36" s="289"/>
      <c r="B36" s="266"/>
      <c r="C36" s="308"/>
      <c r="D36" s="309"/>
      <c r="E36" s="310"/>
      <c r="F36" s="311"/>
      <c r="G36" s="311"/>
      <c r="H36" s="312"/>
      <c r="I36" s="295"/>
      <c r="J36" s="296"/>
      <c r="K36" s="293"/>
      <c r="L36" s="313"/>
      <c r="M36" s="314"/>
      <c r="N36" s="296"/>
      <c r="O36" s="293"/>
      <c r="P36" s="296"/>
      <c r="Q36" s="293"/>
      <c r="R36" s="313"/>
      <c r="S36" s="311"/>
      <c r="T36" s="299"/>
      <c r="U36" s="300"/>
      <c r="V36" s="353"/>
      <c r="W36" s="302"/>
      <c r="X36" s="302"/>
      <c r="Y36" s="303"/>
      <c r="Z36" s="304"/>
      <c r="AA36" s="305"/>
      <c r="AB36" s="306"/>
      <c r="AC36" s="307"/>
      <c r="AD36" s="352"/>
    </row>
    <row r="37" spans="1:30" ht="27" customHeight="1" x14ac:dyDescent="0.25">
      <c r="A37" s="316">
        <v>16</v>
      </c>
      <c r="B37" s="279" t="s">
        <v>59</v>
      </c>
      <c r="C37" s="317">
        <v>0.72799999999999998</v>
      </c>
      <c r="D37" s="318">
        <v>0.7</v>
      </c>
      <c r="E37" s="319">
        <v>0.78</v>
      </c>
      <c r="F37" s="320">
        <v>500</v>
      </c>
      <c r="G37" s="320">
        <v>-10700</v>
      </c>
      <c r="H37" s="321">
        <f>SUM(F37:G37)</f>
        <v>-10200</v>
      </c>
      <c r="I37" s="322"/>
      <c r="J37" s="323" t="s">
        <v>60</v>
      </c>
      <c r="K37" s="320">
        <v>2700</v>
      </c>
      <c r="L37" s="324">
        <f>SUM(K35:K37)</f>
        <v>2700</v>
      </c>
      <c r="M37" s="325"/>
      <c r="N37" s="323"/>
      <c r="O37" s="320"/>
      <c r="P37" s="323" t="s">
        <v>60</v>
      </c>
      <c r="Q37" s="320">
        <v>-4000</v>
      </c>
      <c r="R37" s="324">
        <f>SUM(O35:O37)+SUM(Q35:Q37)</f>
        <v>-4000</v>
      </c>
      <c r="S37" s="326">
        <v>-11500</v>
      </c>
      <c r="T37" s="327">
        <v>4616200</v>
      </c>
      <c r="U37" s="328">
        <v>4270000</v>
      </c>
      <c r="V37" s="329">
        <v>2464700</v>
      </c>
      <c r="W37" s="330">
        <v>0.75</v>
      </c>
      <c r="X37" s="330">
        <v>0.73</v>
      </c>
      <c r="Y37" s="331">
        <v>1.16364</v>
      </c>
      <c r="Z37" s="332">
        <v>0.85199999999999998</v>
      </c>
      <c r="AA37" s="333">
        <v>0.84000000000000341</v>
      </c>
      <c r="AB37" s="334">
        <v>2.2010000000000001</v>
      </c>
      <c r="AC37" s="335">
        <v>153.38</v>
      </c>
      <c r="AD37" s="352"/>
    </row>
    <row r="38" spans="1:30" ht="27" customHeight="1" x14ac:dyDescent="0.25">
      <c r="A38" s="289"/>
      <c r="B38" s="266"/>
      <c r="C38" s="308"/>
      <c r="D38" s="309"/>
      <c r="E38" s="310"/>
      <c r="F38" s="311"/>
      <c r="G38" s="311"/>
      <c r="H38" s="312"/>
      <c r="I38" s="295"/>
      <c r="J38" s="296"/>
      <c r="K38" s="293"/>
      <c r="L38" s="313"/>
      <c r="M38" s="314"/>
      <c r="N38" s="296"/>
      <c r="O38" s="293"/>
      <c r="P38" s="296"/>
      <c r="Q38" s="293"/>
      <c r="R38" s="313"/>
      <c r="S38" s="311"/>
      <c r="T38" s="299"/>
      <c r="U38" s="300"/>
      <c r="V38" s="353"/>
      <c r="W38" s="302"/>
      <c r="X38" s="302"/>
      <c r="Y38" s="303"/>
      <c r="Z38" s="304"/>
      <c r="AA38" s="305"/>
      <c r="AB38" s="306"/>
      <c r="AC38" s="307">
        <v>152.84</v>
      </c>
      <c r="AD38" s="352"/>
    </row>
    <row r="39" spans="1:30" ht="27" customHeight="1" x14ac:dyDescent="0.25">
      <c r="A39" s="289"/>
      <c r="B39" s="266"/>
      <c r="C39" s="308"/>
      <c r="D39" s="309"/>
      <c r="E39" s="310"/>
      <c r="F39" s="311"/>
      <c r="G39" s="311"/>
      <c r="H39" s="312"/>
      <c r="I39" s="295"/>
      <c r="J39" s="296" t="s">
        <v>64</v>
      </c>
      <c r="K39" s="293">
        <v>-100</v>
      </c>
      <c r="L39" s="313"/>
      <c r="M39" s="314"/>
      <c r="N39" s="296"/>
      <c r="O39" s="293"/>
      <c r="P39" s="296"/>
      <c r="Q39" s="293"/>
      <c r="R39" s="313"/>
      <c r="S39" s="311"/>
      <c r="T39" s="299"/>
      <c r="U39" s="300"/>
      <c r="V39" s="353"/>
      <c r="W39" s="302"/>
      <c r="X39" s="302"/>
      <c r="Y39" s="303"/>
      <c r="Z39" s="304"/>
      <c r="AA39" s="305"/>
      <c r="AB39" s="306"/>
      <c r="AC39" s="307"/>
      <c r="AD39" s="352"/>
    </row>
    <row r="40" spans="1:30" ht="27" customHeight="1" x14ac:dyDescent="0.25">
      <c r="A40" s="316">
        <v>17</v>
      </c>
      <c r="B40" s="279" t="s">
        <v>58</v>
      </c>
      <c r="C40" s="317">
        <v>0.73</v>
      </c>
      <c r="D40" s="318">
        <v>0.7</v>
      </c>
      <c r="E40" s="319">
        <v>0.77500000000000002</v>
      </c>
      <c r="F40" s="320">
        <v>700</v>
      </c>
      <c r="G40" s="320">
        <v>3800</v>
      </c>
      <c r="H40" s="321">
        <f>SUM(F40:G40)</f>
        <v>4500</v>
      </c>
      <c r="I40" s="322"/>
      <c r="J40" s="323" t="s">
        <v>60</v>
      </c>
      <c r="K40" s="320">
        <v>4000</v>
      </c>
      <c r="L40" s="324">
        <f>SUM(K38:K40)</f>
        <v>3900</v>
      </c>
      <c r="M40" s="325"/>
      <c r="N40" s="323"/>
      <c r="O40" s="320"/>
      <c r="P40" s="323" t="s">
        <v>60</v>
      </c>
      <c r="Q40" s="320">
        <v>-2100</v>
      </c>
      <c r="R40" s="324">
        <f>SUM(O38:O40)+SUM(Q38:Q40)</f>
        <v>-2100</v>
      </c>
      <c r="S40" s="326">
        <v>6300</v>
      </c>
      <c r="T40" s="327">
        <v>4622500</v>
      </c>
      <c r="U40" s="328">
        <v>4265600</v>
      </c>
      <c r="V40" s="329">
        <v>4106300</v>
      </c>
      <c r="W40" s="330">
        <v>0.746</v>
      </c>
      <c r="X40" s="330">
        <v>0.71699999999999997</v>
      </c>
      <c r="Y40" s="331">
        <v>1.16364</v>
      </c>
      <c r="Z40" s="332">
        <v>0.82799999999999996</v>
      </c>
      <c r="AA40" s="333">
        <v>0.82750000000000057</v>
      </c>
      <c r="AB40" s="334">
        <v>2.1230000000000002</v>
      </c>
      <c r="AC40" s="335">
        <v>153.75</v>
      </c>
      <c r="AD40" s="352"/>
    </row>
    <row r="41" spans="1:30" ht="27" customHeight="1" x14ac:dyDescent="0.25">
      <c r="A41" s="336"/>
      <c r="B41" s="266"/>
      <c r="C41" s="308"/>
      <c r="D41" s="309"/>
      <c r="E41" s="310"/>
      <c r="F41" s="311"/>
      <c r="G41" s="311"/>
      <c r="H41" s="312"/>
      <c r="I41" s="295"/>
      <c r="J41" s="296"/>
      <c r="K41" s="293"/>
      <c r="L41" s="313"/>
      <c r="M41" s="314"/>
      <c r="N41" s="296"/>
      <c r="O41" s="293"/>
      <c r="P41" s="296"/>
      <c r="Q41" s="293"/>
      <c r="R41" s="313"/>
      <c r="S41" s="351"/>
      <c r="T41" s="338"/>
      <c r="U41" s="339"/>
      <c r="V41" s="354"/>
      <c r="W41" s="341"/>
      <c r="X41" s="341"/>
      <c r="Y41" s="342"/>
      <c r="Z41" s="343"/>
      <c r="AA41" s="344"/>
      <c r="AB41" s="345"/>
      <c r="AC41" s="346">
        <v>153.07</v>
      </c>
      <c r="AD41" s="352"/>
    </row>
    <row r="42" spans="1:30" ht="27" customHeight="1" x14ac:dyDescent="0.25">
      <c r="A42" s="289"/>
      <c r="B42" s="266"/>
      <c r="C42" s="308"/>
      <c r="D42" s="309"/>
      <c r="E42" s="310"/>
      <c r="F42" s="311"/>
      <c r="G42" s="311"/>
      <c r="H42" s="312"/>
      <c r="I42" s="295"/>
      <c r="J42" s="296" t="s">
        <v>62</v>
      </c>
      <c r="K42" s="293">
        <v>-8000</v>
      </c>
      <c r="L42" s="313"/>
      <c r="M42" s="314"/>
      <c r="N42" s="296"/>
      <c r="O42" s="293"/>
      <c r="P42" s="296"/>
      <c r="Q42" s="293"/>
      <c r="R42" s="313"/>
      <c r="S42" s="311"/>
      <c r="T42" s="299"/>
      <c r="U42" s="300"/>
      <c r="V42" s="353"/>
      <c r="W42" s="302"/>
      <c r="X42" s="302"/>
      <c r="Y42" s="303"/>
      <c r="Z42" s="304"/>
      <c r="AA42" s="305"/>
      <c r="AB42" s="306"/>
      <c r="AC42" s="307"/>
      <c r="AD42" s="352"/>
    </row>
    <row r="43" spans="1:30" ht="27" customHeight="1" x14ac:dyDescent="0.25">
      <c r="A43" s="316">
        <v>18</v>
      </c>
      <c r="B43" s="279" t="s">
        <v>55</v>
      </c>
      <c r="C43" s="317">
        <v>0.72799999999999998</v>
      </c>
      <c r="D43" s="318">
        <v>0.7</v>
      </c>
      <c r="E43" s="319">
        <v>0.77500000000000002</v>
      </c>
      <c r="F43" s="320">
        <v>-600</v>
      </c>
      <c r="G43" s="320">
        <v>-35600</v>
      </c>
      <c r="H43" s="321">
        <f>SUM(F43:G43)</f>
        <v>-36200</v>
      </c>
      <c r="I43" s="322"/>
      <c r="J43" s="323" t="s">
        <v>60</v>
      </c>
      <c r="K43" s="320">
        <v>2100</v>
      </c>
      <c r="L43" s="324">
        <f>SUM(K41:K43)</f>
        <v>-5900</v>
      </c>
      <c r="M43" s="325"/>
      <c r="N43" s="323" t="s">
        <v>62</v>
      </c>
      <c r="O43" s="320">
        <v>8000</v>
      </c>
      <c r="P43" s="323" t="s">
        <v>60</v>
      </c>
      <c r="Q43" s="320">
        <v>-2000</v>
      </c>
      <c r="R43" s="324">
        <f>SUM(O41:O43)+SUM(Q41:Q43)</f>
        <v>6000</v>
      </c>
      <c r="S43" s="320">
        <v>-36100</v>
      </c>
      <c r="T43" s="327">
        <v>4586400</v>
      </c>
      <c r="U43" s="328">
        <v>4234800</v>
      </c>
      <c r="V43" s="355">
        <v>4188800</v>
      </c>
      <c r="W43" s="330">
        <v>0.746</v>
      </c>
      <c r="X43" s="330">
        <v>0.70499999999999996</v>
      </c>
      <c r="Y43" s="331">
        <v>1.1854499999999999</v>
      </c>
      <c r="Z43" s="332">
        <v>0.82799999999999996</v>
      </c>
      <c r="AA43" s="333">
        <v>0.82999999999999829</v>
      </c>
      <c r="AB43" s="334">
        <v>2.1320000000000001</v>
      </c>
      <c r="AC43" s="335">
        <v>153.69999999999999</v>
      </c>
      <c r="AD43" s="352"/>
    </row>
    <row r="44" spans="1:30" ht="27" customHeight="1" x14ac:dyDescent="0.25">
      <c r="A44" s="289"/>
      <c r="B44" s="266"/>
      <c r="C44" s="308"/>
      <c r="D44" s="309"/>
      <c r="E44" s="310"/>
      <c r="F44" s="311"/>
      <c r="G44" s="311"/>
      <c r="H44" s="312"/>
      <c r="I44" s="295"/>
      <c r="J44" s="296"/>
      <c r="K44" s="293"/>
      <c r="L44" s="313"/>
      <c r="M44" s="314"/>
      <c r="N44" s="356"/>
      <c r="O44" s="357"/>
      <c r="P44" s="296"/>
      <c r="Q44" s="293"/>
      <c r="R44" s="313"/>
      <c r="S44" s="311"/>
      <c r="T44" s="299"/>
      <c r="U44" s="300"/>
      <c r="V44" s="353"/>
      <c r="W44" s="302"/>
      <c r="X44" s="302"/>
      <c r="Y44" s="303"/>
      <c r="Z44" s="304"/>
      <c r="AA44" s="305"/>
      <c r="AB44" s="306"/>
      <c r="AC44" s="307">
        <v>154.63</v>
      </c>
      <c r="AD44" s="352"/>
    </row>
    <row r="45" spans="1:30" ht="27" customHeight="1" x14ac:dyDescent="0.25">
      <c r="A45" s="289"/>
      <c r="B45" s="266"/>
      <c r="C45" s="308"/>
      <c r="D45" s="309"/>
      <c r="E45" s="310"/>
      <c r="F45" s="311"/>
      <c r="G45" s="311"/>
      <c r="H45" s="312"/>
      <c r="I45" s="295"/>
      <c r="J45" s="296"/>
      <c r="K45" s="293"/>
      <c r="L45" s="313"/>
      <c r="M45" s="314"/>
      <c r="N45" s="296"/>
      <c r="O45" s="293"/>
      <c r="P45" s="296" t="s">
        <v>61</v>
      </c>
      <c r="Q45" s="293">
        <v>5600</v>
      </c>
      <c r="R45" s="313"/>
      <c r="S45" s="311"/>
      <c r="T45" s="299"/>
      <c r="U45" s="300"/>
      <c r="V45" s="353"/>
      <c r="W45" s="302"/>
      <c r="X45" s="302"/>
      <c r="Y45" s="303"/>
      <c r="Z45" s="304"/>
      <c r="AA45" s="305"/>
      <c r="AB45" s="306"/>
      <c r="AC45" s="307"/>
      <c r="AD45" s="352"/>
    </row>
    <row r="46" spans="1:30" ht="27" customHeight="1" x14ac:dyDescent="0.25">
      <c r="A46" s="316">
        <v>19</v>
      </c>
      <c r="B46" s="279" t="s">
        <v>56</v>
      </c>
      <c r="C46" s="317">
        <v>0.72799999999999998</v>
      </c>
      <c r="D46" s="318">
        <v>0.7</v>
      </c>
      <c r="E46" s="319">
        <v>0.8</v>
      </c>
      <c r="F46" s="320">
        <v>-400</v>
      </c>
      <c r="G46" s="320">
        <v>6900</v>
      </c>
      <c r="H46" s="321">
        <f t="shared" ref="H46" si="0">SUM(F46:G46)</f>
        <v>6500</v>
      </c>
      <c r="I46" s="322"/>
      <c r="J46" s="323" t="s">
        <v>60</v>
      </c>
      <c r="K46" s="320">
        <v>2000</v>
      </c>
      <c r="L46" s="324">
        <f>SUM(K44:K46)</f>
        <v>2000</v>
      </c>
      <c r="M46" s="325"/>
      <c r="N46" s="323"/>
      <c r="O46" s="320"/>
      <c r="P46" s="323" t="s">
        <v>60</v>
      </c>
      <c r="Q46" s="320">
        <v>-1900</v>
      </c>
      <c r="R46" s="324">
        <f>SUM(O44:O46)+SUM(Q44:Q46)</f>
        <v>3700</v>
      </c>
      <c r="S46" s="320">
        <v>12200</v>
      </c>
      <c r="T46" s="327">
        <v>4598600</v>
      </c>
      <c r="U46" s="328">
        <v>4243200</v>
      </c>
      <c r="V46" s="355">
        <v>4230700</v>
      </c>
      <c r="W46" s="330">
        <v>0.75</v>
      </c>
      <c r="X46" s="330">
        <v>0.7</v>
      </c>
      <c r="Y46" s="331">
        <v>1.2072700000000001</v>
      </c>
      <c r="Z46" s="332">
        <v>0.82799999999999996</v>
      </c>
      <c r="AA46" s="333">
        <v>0.83249999999999602</v>
      </c>
      <c r="AB46" s="334">
        <v>2.137</v>
      </c>
      <c r="AC46" s="335">
        <v>155.32</v>
      </c>
      <c r="AD46" s="352"/>
    </row>
    <row r="47" spans="1:30" ht="27" customHeight="1" x14ac:dyDescent="0.25">
      <c r="A47" s="289"/>
      <c r="B47" s="266"/>
      <c r="C47" s="308"/>
      <c r="D47" s="309"/>
      <c r="E47" s="310"/>
      <c r="F47" s="311"/>
      <c r="G47" s="311"/>
      <c r="H47" s="312"/>
      <c r="I47" s="295"/>
      <c r="J47" s="296"/>
      <c r="K47" s="293"/>
      <c r="L47" s="313"/>
      <c r="M47" s="314"/>
      <c r="N47" s="296"/>
      <c r="O47" s="293"/>
      <c r="P47" s="296"/>
      <c r="Q47" s="293"/>
      <c r="R47" s="313"/>
      <c r="S47" s="311"/>
      <c r="T47" s="299"/>
      <c r="U47" s="300"/>
      <c r="V47" s="353"/>
      <c r="W47" s="302"/>
      <c r="X47" s="302"/>
      <c r="Y47" s="303"/>
      <c r="Z47" s="304"/>
      <c r="AA47" s="305"/>
      <c r="AB47" s="306"/>
      <c r="AC47" s="307">
        <v>154.9</v>
      </c>
      <c r="AD47" s="352"/>
    </row>
    <row r="48" spans="1:30" ht="27" customHeight="1" x14ac:dyDescent="0.25">
      <c r="A48" s="289"/>
      <c r="B48" s="266"/>
      <c r="C48" s="308"/>
      <c r="D48" s="309"/>
      <c r="E48" s="310"/>
      <c r="F48" s="311"/>
      <c r="G48" s="311"/>
      <c r="H48" s="312"/>
      <c r="I48" s="295"/>
      <c r="J48" s="296"/>
      <c r="K48" s="293"/>
      <c r="L48" s="313"/>
      <c r="M48" s="314"/>
      <c r="N48" s="296"/>
      <c r="O48" s="293"/>
      <c r="P48" s="296"/>
      <c r="Q48" s="293"/>
      <c r="R48" s="313"/>
      <c r="S48" s="311"/>
      <c r="T48" s="299"/>
      <c r="U48" s="300"/>
      <c r="V48" s="353"/>
      <c r="W48" s="302"/>
      <c r="X48" s="302"/>
      <c r="Y48" s="303"/>
      <c r="Z48" s="304"/>
      <c r="AA48" s="305"/>
      <c r="AB48" s="306"/>
      <c r="AC48" s="307"/>
      <c r="AD48" s="352"/>
    </row>
    <row r="49" spans="1:30" ht="27" customHeight="1" x14ac:dyDescent="0.25">
      <c r="A49" s="316">
        <v>20</v>
      </c>
      <c r="B49" s="279" t="s">
        <v>57</v>
      </c>
      <c r="C49" s="317">
        <v>0.72899999999999998</v>
      </c>
      <c r="D49" s="318">
        <v>0.7</v>
      </c>
      <c r="E49" s="319">
        <v>0.77500000000000002</v>
      </c>
      <c r="F49" s="320">
        <v>-600</v>
      </c>
      <c r="G49" s="320">
        <v>6000</v>
      </c>
      <c r="H49" s="321">
        <f t="shared" ref="H49" si="1">SUM(F49:G49)</f>
        <v>5400</v>
      </c>
      <c r="I49" s="322"/>
      <c r="J49" s="323" t="s">
        <v>60</v>
      </c>
      <c r="K49" s="320">
        <v>1900</v>
      </c>
      <c r="L49" s="324">
        <f>SUM(K47:K49)</f>
        <v>1900</v>
      </c>
      <c r="M49" s="325"/>
      <c r="N49" s="323"/>
      <c r="O49" s="320"/>
      <c r="P49" s="323" t="s">
        <v>60</v>
      </c>
      <c r="Q49" s="320">
        <v>-3800</v>
      </c>
      <c r="R49" s="324">
        <f>SUM(O47:O49)+SUM(Q47:Q49)</f>
        <v>-3800</v>
      </c>
      <c r="S49" s="320">
        <v>3500</v>
      </c>
      <c r="T49" s="327">
        <v>4602100</v>
      </c>
      <c r="U49" s="328">
        <v>4250900</v>
      </c>
      <c r="V49" s="355">
        <v>4249800</v>
      </c>
      <c r="W49" s="330">
        <v>0.75</v>
      </c>
      <c r="X49" s="330">
        <v>0.72</v>
      </c>
      <c r="Y49" s="331">
        <v>1.22909</v>
      </c>
      <c r="Z49" s="332">
        <v>0.82799999999999996</v>
      </c>
      <c r="AA49" s="333">
        <v>0.83499999999999375</v>
      </c>
      <c r="AB49" s="334">
        <v>2.105</v>
      </c>
      <c r="AC49" s="335">
        <v>155.5</v>
      </c>
      <c r="AD49" s="352"/>
    </row>
    <row r="50" spans="1:30" ht="27" customHeight="1" x14ac:dyDescent="0.25">
      <c r="A50" s="289"/>
      <c r="B50" s="266"/>
      <c r="C50" s="308"/>
      <c r="D50" s="309"/>
      <c r="E50" s="310"/>
      <c r="F50" s="311"/>
      <c r="G50" s="311"/>
      <c r="H50" s="312"/>
      <c r="I50" s="295"/>
      <c r="J50" s="296"/>
      <c r="K50" s="293"/>
      <c r="L50" s="313"/>
      <c r="M50" s="314"/>
      <c r="N50" s="296"/>
      <c r="O50" s="293"/>
      <c r="P50" s="296"/>
      <c r="Q50" s="293"/>
      <c r="R50" s="313"/>
      <c r="S50" s="311"/>
      <c r="T50" s="299"/>
      <c r="U50" s="300"/>
      <c r="V50" s="353"/>
      <c r="W50" s="302"/>
      <c r="X50" s="302"/>
      <c r="Y50" s="303"/>
      <c r="Z50" s="304"/>
      <c r="AA50" s="305"/>
      <c r="AB50" s="306"/>
      <c r="AC50" s="307">
        <v>154.53</v>
      </c>
      <c r="AD50" s="352"/>
    </row>
    <row r="51" spans="1:30" ht="27" customHeight="1" x14ac:dyDescent="0.25">
      <c r="A51" s="289"/>
      <c r="B51" s="266"/>
      <c r="C51" s="308"/>
      <c r="D51" s="309"/>
      <c r="E51" s="310"/>
      <c r="F51" s="311"/>
      <c r="G51" s="311"/>
      <c r="H51" s="312"/>
      <c r="I51" s="295"/>
      <c r="J51" s="296"/>
      <c r="K51" s="293"/>
      <c r="L51" s="313"/>
      <c r="M51" s="314"/>
      <c r="N51" s="296"/>
      <c r="O51" s="293"/>
      <c r="P51" s="296"/>
      <c r="Q51" s="293"/>
      <c r="R51" s="313"/>
      <c r="S51" s="311"/>
      <c r="T51" s="299"/>
      <c r="U51" s="300"/>
      <c r="V51" s="353"/>
      <c r="W51" s="302"/>
      <c r="X51" s="302"/>
      <c r="Y51" s="303"/>
      <c r="Z51" s="304"/>
      <c r="AA51" s="305"/>
      <c r="AB51" s="306"/>
      <c r="AC51" s="307"/>
      <c r="AD51" s="352"/>
    </row>
    <row r="52" spans="1:30" ht="27" customHeight="1" x14ac:dyDescent="0.25">
      <c r="A52" s="316">
        <v>24</v>
      </c>
      <c r="B52" s="279" t="s">
        <v>58</v>
      </c>
      <c r="C52" s="317">
        <v>0.72699999999999998</v>
      </c>
      <c r="D52" s="318">
        <v>0.7</v>
      </c>
      <c r="E52" s="319">
        <v>0.77500000000000002</v>
      </c>
      <c r="F52" s="320">
        <v>-400</v>
      </c>
      <c r="G52" s="320">
        <v>-5000</v>
      </c>
      <c r="H52" s="321">
        <f t="shared" ref="H52" si="2">SUM(F52:G52)</f>
        <v>-5400</v>
      </c>
      <c r="I52" s="322"/>
      <c r="J52" s="323" t="s">
        <v>60</v>
      </c>
      <c r="K52" s="320">
        <v>3800</v>
      </c>
      <c r="L52" s="324">
        <f>SUM(K50:K52)</f>
        <v>3800</v>
      </c>
      <c r="M52" s="325"/>
      <c r="N52" s="323"/>
      <c r="O52" s="320"/>
      <c r="P52" s="323" t="s">
        <v>60</v>
      </c>
      <c r="Q52" s="320">
        <v>-3800</v>
      </c>
      <c r="R52" s="324">
        <f>SUM(O50:O52)+SUM(Q50:Q52)</f>
        <v>-3800</v>
      </c>
      <c r="S52" s="320">
        <v>-5400</v>
      </c>
      <c r="T52" s="327">
        <v>4596700</v>
      </c>
      <c r="U52" s="328">
        <v>4250000</v>
      </c>
      <c r="V52" s="355">
        <v>4249200</v>
      </c>
      <c r="W52" s="330">
        <v>0.75</v>
      </c>
      <c r="X52" s="330">
        <v>0.76500000000000001</v>
      </c>
      <c r="Y52" s="331">
        <v>1.22909</v>
      </c>
      <c r="Z52" s="332">
        <v>0.82799999999999996</v>
      </c>
      <c r="AA52" s="333">
        <v>0.81999999999999318</v>
      </c>
      <c r="AB52" s="334">
        <v>2.1</v>
      </c>
      <c r="AC52" s="335">
        <v>156.16</v>
      </c>
      <c r="AD52" s="352"/>
    </row>
    <row r="53" spans="1:30" ht="27" customHeight="1" x14ac:dyDescent="0.25">
      <c r="A53" s="289"/>
      <c r="B53" s="266"/>
      <c r="C53" s="308"/>
      <c r="D53" s="309"/>
      <c r="E53" s="310"/>
      <c r="F53" s="311"/>
      <c r="G53" s="311"/>
      <c r="H53" s="312"/>
      <c r="I53" s="295"/>
      <c r="J53" s="296"/>
      <c r="K53" s="293"/>
      <c r="L53" s="313"/>
      <c r="M53" s="314"/>
      <c r="N53" s="296"/>
      <c r="O53" s="293"/>
      <c r="P53" s="296"/>
      <c r="Q53" s="293"/>
      <c r="R53" s="313"/>
      <c r="S53" s="311"/>
      <c r="T53" s="299"/>
      <c r="U53" s="300"/>
      <c r="V53" s="353"/>
      <c r="W53" s="302"/>
      <c r="X53" s="302"/>
      <c r="Y53" s="303"/>
      <c r="Z53" s="304"/>
      <c r="AA53" s="305"/>
      <c r="AB53" s="306"/>
      <c r="AC53" s="307">
        <v>155.35</v>
      </c>
      <c r="AD53" s="352"/>
    </row>
    <row r="54" spans="1:30" ht="27" customHeight="1" x14ac:dyDescent="0.25">
      <c r="A54" s="289"/>
      <c r="B54" s="266"/>
      <c r="C54" s="308"/>
      <c r="D54" s="309"/>
      <c r="E54" s="310"/>
      <c r="F54" s="311"/>
      <c r="G54" s="311"/>
      <c r="H54" s="312"/>
      <c r="I54" s="295"/>
      <c r="J54" s="296" t="s">
        <v>64</v>
      </c>
      <c r="K54" s="293">
        <v>-200</v>
      </c>
      <c r="L54" s="313"/>
      <c r="M54" s="314"/>
      <c r="N54" s="296"/>
      <c r="O54" s="293"/>
      <c r="P54" s="296"/>
      <c r="Q54" s="293"/>
      <c r="R54" s="313"/>
      <c r="S54" s="311"/>
      <c r="T54" s="299"/>
      <c r="U54" s="300"/>
      <c r="V54" s="353"/>
      <c r="W54" s="302"/>
      <c r="X54" s="302"/>
      <c r="Y54" s="303"/>
      <c r="Z54" s="304"/>
      <c r="AA54" s="305"/>
      <c r="AB54" s="306"/>
      <c r="AC54" s="307"/>
      <c r="AD54" s="352"/>
    </row>
    <row r="55" spans="1:30" ht="27" customHeight="1" x14ac:dyDescent="0.25">
      <c r="A55" s="316">
        <v>25</v>
      </c>
      <c r="B55" s="279" t="s">
        <v>55</v>
      </c>
      <c r="C55" s="317">
        <v>0.72899999999999998</v>
      </c>
      <c r="D55" s="318">
        <v>0.7</v>
      </c>
      <c r="E55" s="319">
        <v>0.77500000000000002</v>
      </c>
      <c r="F55" s="320">
        <v>700</v>
      </c>
      <c r="G55" s="320">
        <v>8500</v>
      </c>
      <c r="H55" s="321">
        <f t="shared" ref="H55" si="3">SUM(F55:G55)</f>
        <v>9200</v>
      </c>
      <c r="I55" s="322"/>
      <c r="J55" s="323" t="s">
        <v>60</v>
      </c>
      <c r="K55" s="320">
        <v>3800</v>
      </c>
      <c r="L55" s="324">
        <f>SUM(K53:K55)</f>
        <v>3600</v>
      </c>
      <c r="M55" s="325"/>
      <c r="N55" s="323"/>
      <c r="O55" s="320"/>
      <c r="P55" s="323" t="s">
        <v>60</v>
      </c>
      <c r="Q55" s="320">
        <v>-3600</v>
      </c>
      <c r="R55" s="324">
        <f>SUM(O53:O55)+SUM(Q53:Q55)</f>
        <v>-3600</v>
      </c>
      <c r="S55" s="320">
        <v>9200</v>
      </c>
      <c r="T55" s="327">
        <v>4605900</v>
      </c>
      <c r="U55" s="328">
        <v>4259300</v>
      </c>
      <c r="V55" s="355">
        <v>4258700</v>
      </c>
      <c r="W55" s="330">
        <v>0.75</v>
      </c>
      <c r="X55" s="330">
        <v>0.745</v>
      </c>
      <c r="Y55" s="331">
        <v>1.22909</v>
      </c>
      <c r="Z55" s="332">
        <v>0.82799999999999996</v>
      </c>
      <c r="AA55" s="333">
        <v>0.79250000000000398</v>
      </c>
      <c r="AB55" s="334">
        <v>2.1320000000000001</v>
      </c>
      <c r="AC55" s="335">
        <v>156.04</v>
      </c>
      <c r="AD55" s="352"/>
    </row>
    <row r="56" spans="1:30" ht="27" customHeight="1" x14ac:dyDescent="0.25">
      <c r="A56" s="289"/>
      <c r="B56" s="266"/>
      <c r="C56" s="308"/>
      <c r="D56" s="309"/>
      <c r="E56" s="310"/>
      <c r="F56" s="311"/>
      <c r="G56" s="311"/>
      <c r="H56" s="312"/>
      <c r="I56" s="295"/>
      <c r="J56" s="296"/>
      <c r="K56" s="293"/>
      <c r="L56" s="313"/>
      <c r="M56" s="314"/>
      <c r="N56" s="296"/>
      <c r="O56" s="293"/>
      <c r="P56" s="296"/>
      <c r="Q56" s="293"/>
      <c r="R56" s="313"/>
      <c r="S56" s="311"/>
      <c r="T56" s="299"/>
      <c r="U56" s="300"/>
      <c r="V56" s="353"/>
      <c r="W56" s="302"/>
      <c r="X56" s="302"/>
      <c r="Y56" s="303"/>
      <c r="Z56" s="304"/>
      <c r="AA56" s="305"/>
      <c r="AB56" s="306"/>
      <c r="AC56" s="307">
        <v>155.71</v>
      </c>
      <c r="AD56" s="352"/>
    </row>
    <row r="57" spans="1:30" ht="27" customHeight="1" x14ac:dyDescent="0.25">
      <c r="A57" s="289"/>
      <c r="B57" s="266"/>
      <c r="C57" s="308"/>
      <c r="D57" s="309"/>
      <c r="E57" s="310"/>
      <c r="F57" s="311"/>
      <c r="G57" s="311"/>
      <c r="H57" s="312"/>
      <c r="I57" s="295"/>
      <c r="J57" s="296" t="s">
        <v>64</v>
      </c>
      <c r="K57" s="293">
        <v>-100</v>
      </c>
      <c r="L57" s="313"/>
      <c r="M57" s="314"/>
      <c r="N57" s="296"/>
      <c r="O57" s="293"/>
      <c r="P57" s="296"/>
      <c r="Q57" s="293"/>
      <c r="R57" s="313"/>
      <c r="S57" s="311"/>
      <c r="T57" s="299"/>
      <c r="U57" s="300"/>
      <c r="V57" s="353"/>
      <c r="W57" s="302"/>
      <c r="X57" s="302"/>
      <c r="Y57" s="303"/>
      <c r="Z57" s="304"/>
      <c r="AA57" s="305"/>
      <c r="AB57" s="306"/>
      <c r="AC57" s="307"/>
      <c r="AD57" s="352"/>
    </row>
    <row r="58" spans="1:30" ht="27" customHeight="1" x14ac:dyDescent="0.25">
      <c r="A58" s="316">
        <v>26</v>
      </c>
      <c r="B58" s="279" t="s">
        <v>56</v>
      </c>
      <c r="C58" s="317">
        <v>0.72799999999999998</v>
      </c>
      <c r="D58" s="318">
        <v>0.7</v>
      </c>
      <c r="E58" s="319">
        <v>0.78</v>
      </c>
      <c r="F58" s="320">
        <v>-300</v>
      </c>
      <c r="G58" s="320">
        <v>-4400</v>
      </c>
      <c r="H58" s="321">
        <f t="shared" ref="H58" si="4">SUM(F58:G58)</f>
        <v>-4700</v>
      </c>
      <c r="I58" s="322"/>
      <c r="J58" s="323" t="s">
        <v>60</v>
      </c>
      <c r="K58" s="320">
        <v>3600</v>
      </c>
      <c r="L58" s="324">
        <f>SUM(K56:K58)</f>
        <v>3500</v>
      </c>
      <c r="M58" s="325"/>
      <c r="N58" s="323"/>
      <c r="O58" s="320"/>
      <c r="P58" s="323" t="s">
        <v>60</v>
      </c>
      <c r="Q58" s="320">
        <v>-3600</v>
      </c>
      <c r="R58" s="324">
        <f>SUM(O56:O58)+SUM(Q56:Q58)</f>
        <v>-3600</v>
      </c>
      <c r="S58" s="320">
        <v>-4800</v>
      </c>
      <c r="T58" s="327">
        <v>4601100</v>
      </c>
      <c r="U58" s="328">
        <v>4250000</v>
      </c>
      <c r="V58" s="355">
        <v>4249200</v>
      </c>
      <c r="W58" s="330">
        <v>0.747</v>
      </c>
      <c r="X58" s="330">
        <v>0.77</v>
      </c>
      <c r="Y58" s="331">
        <v>1.22909</v>
      </c>
      <c r="Z58" s="332">
        <v>0.82699999999999996</v>
      </c>
      <c r="AA58" s="333">
        <v>0.81999999999999318</v>
      </c>
      <c r="AB58" s="334">
        <v>2.1459999999999999</v>
      </c>
      <c r="AC58" s="335">
        <v>156.32</v>
      </c>
      <c r="AD58" s="352"/>
    </row>
    <row r="59" spans="1:30" ht="27" customHeight="1" x14ac:dyDescent="0.25">
      <c r="A59" s="289"/>
      <c r="B59" s="266"/>
      <c r="C59" s="308"/>
      <c r="D59" s="309"/>
      <c r="E59" s="310"/>
      <c r="F59" s="311"/>
      <c r="G59" s="311"/>
      <c r="H59" s="312"/>
      <c r="I59" s="295"/>
      <c r="J59" s="296"/>
      <c r="K59" s="293"/>
      <c r="L59" s="313"/>
      <c r="M59" s="314"/>
      <c r="N59" s="296"/>
      <c r="O59" s="293"/>
      <c r="P59" s="296"/>
      <c r="Q59" s="293"/>
      <c r="R59" s="313"/>
      <c r="S59" s="311"/>
      <c r="T59" s="299"/>
      <c r="U59" s="300"/>
      <c r="V59" s="353"/>
      <c r="W59" s="302"/>
      <c r="X59" s="302"/>
      <c r="Y59" s="303"/>
      <c r="Z59" s="304"/>
      <c r="AA59" s="305"/>
      <c r="AB59" s="306"/>
      <c r="AC59" s="307">
        <v>155.54</v>
      </c>
      <c r="AD59" s="352"/>
    </row>
    <row r="60" spans="1:30" ht="27" customHeight="1" x14ac:dyDescent="0.25">
      <c r="A60" s="289"/>
      <c r="B60" s="266"/>
      <c r="C60" s="308"/>
      <c r="D60" s="309"/>
      <c r="E60" s="310"/>
      <c r="F60" s="311"/>
      <c r="G60" s="311"/>
      <c r="H60" s="312"/>
      <c r="I60" s="295"/>
      <c r="J60" s="296" t="s">
        <v>64</v>
      </c>
      <c r="K60" s="293">
        <v>-800</v>
      </c>
      <c r="L60" s="313"/>
      <c r="M60" s="314"/>
      <c r="N60" s="296"/>
      <c r="O60" s="293"/>
      <c r="P60" s="296" t="s">
        <v>61</v>
      </c>
      <c r="Q60" s="293">
        <v>6100</v>
      </c>
      <c r="R60" s="313"/>
      <c r="S60" s="311"/>
      <c r="T60" s="299"/>
      <c r="U60" s="300"/>
      <c r="V60" s="353"/>
      <c r="W60" s="302"/>
      <c r="X60" s="302"/>
      <c r="Y60" s="303"/>
      <c r="Z60" s="304"/>
      <c r="AA60" s="305"/>
      <c r="AB60" s="306"/>
      <c r="AC60" s="307"/>
      <c r="AD60" s="352"/>
    </row>
    <row r="61" spans="1:30" ht="27" customHeight="1" thickBot="1" x14ac:dyDescent="0.3">
      <c r="A61" s="316">
        <v>27</v>
      </c>
      <c r="B61" s="279" t="s">
        <v>57</v>
      </c>
      <c r="C61" s="317">
        <v>0.72699999999999998</v>
      </c>
      <c r="D61" s="318">
        <v>0.7</v>
      </c>
      <c r="E61" s="319">
        <v>0.72799999999999998</v>
      </c>
      <c r="F61" s="320">
        <v>300</v>
      </c>
      <c r="G61" s="320">
        <v>4600</v>
      </c>
      <c r="H61" s="321">
        <f t="shared" ref="H61" si="5">SUM(F61:G61)</f>
        <v>4900</v>
      </c>
      <c r="I61" s="322"/>
      <c r="J61" s="323" t="s">
        <v>60</v>
      </c>
      <c r="K61" s="320">
        <v>3600</v>
      </c>
      <c r="L61" s="324">
        <f>SUM(K59:K61)</f>
        <v>2800</v>
      </c>
      <c r="M61" s="325"/>
      <c r="N61" s="323"/>
      <c r="O61" s="320"/>
      <c r="P61" s="323" t="s">
        <v>60</v>
      </c>
      <c r="Q61" s="320">
        <v>-3600</v>
      </c>
      <c r="R61" s="324">
        <f>SUM(O59:O61)+SUM(Q59:Q61)</f>
        <v>2500</v>
      </c>
      <c r="S61" s="320">
        <v>10200</v>
      </c>
      <c r="T61" s="327">
        <v>4611300</v>
      </c>
      <c r="U61" s="328">
        <v>4247100</v>
      </c>
      <c r="V61" s="355">
        <v>4246300</v>
      </c>
      <c r="W61" s="330">
        <v>0.75</v>
      </c>
      <c r="X61" s="330">
        <v>0.77</v>
      </c>
      <c r="Y61" s="331">
        <v>1.22909</v>
      </c>
      <c r="Z61" s="332">
        <v>0.82699999999999996</v>
      </c>
      <c r="AA61" s="333">
        <v>0.82750000000000057</v>
      </c>
      <c r="AB61" s="334">
        <v>2.11</v>
      </c>
      <c r="AC61" s="335">
        <v>156.15</v>
      </c>
      <c r="AD61" s="352"/>
    </row>
    <row r="62" spans="1:30" ht="22.5" customHeight="1" x14ac:dyDescent="0.2">
      <c r="A62" s="358" t="s">
        <v>35</v>
      </c>
      <c r="B62" s="359"/>
      <c r="C62" s="360"/>
      <c r="D62" s="360"/>
      <c r="E62" s="361"/>
      <c r="F62" s="362"/>
      <c r="G62" s="363"/>
      <c r="H62" s="363"/>
      <c r="I62" s="364"/>
      <c r="J62" s="365" t="s">
        <v>10</v>
      </c>
      <c r="K62" s="366"/>
      <c r="L62" s="367"/>
      <c r="M62" s="368"/>
      <c r="N62" s="369" t="s">
        <v>13</v>
      </c>
      <c r="O62" s="370"/>
      <c r="P62" s="369" t="s">
        <v>13</v>
      </c>
      <c r="Q62" s="370"/>
      <c r="R62" s="371" t="s">
        <v>12</v>
      </c>
      <c r="S62" s="372"/>
      <c r="T62" s="373"/>
      <c r="U62" s="374"/>
      <c r="V62" s="367"/>
      <c r="W62" s="375"/>
      <c r="X62" s="376"/>
      <c r="Y62" s="377"/>
      <c r="Z62" s="378"/>
      <c r="AA62" s="379"/>
      <c r="AB62" s="376"/>
      <c r="AC62" s="380"/>
      <c r="AD62"/>
    </row>
    <row r="63" spans="1:30" ht="20.25" customHeight="1" thickBot="1" x14ac:dyDescent="0.25">
      <c r="A63" s="381" t="s">
        <v>36</v>
      </c>
      <c r="B63" s="382"/>
      <c r="C63" s="383">
        <f>AVERAGE(C8:C61)</f>
        <v>0.72799999999999987</v>
      </c>
      <c r="D63" s="384">
        <f>AVERAGE(D8:D61)</f>
        <v>0.69999999999999973</v>
      </c>
      <c r="E63" s="385">
        <f>AVERAGE(E8:E61)</f>
        <v>0.77616666666666678</v>
      </c>
      <c r="F63" s="386">
        <v>4318</v>
      </c>
      <c r="G63" s="387">
        <v>-99014</v>
      </c>
      <c r="H63" s="387">
        <f>SUM(F63:G63)</f>
        <v>-94696</v>
      </c>
      <c r="I63" s="388"/>
      <c r="J63" s="508">
        <v>27789</v>
      </c>
      <c r="K63" s="509"/>
      <c r="L63" s="389"/>
      <c r="M63" s="390"/>
      <c r="N63" s="528">
        <v>0</v>
      </c>
      <c r="O63" s="529"/>
      <c r="P63" s="528">
        <v>-3315</v>
      </c>
      <c r="Q63" s="529"/>
      <c r="R63" s="391">
        <f>SUM(N63:Q63)</f>
        <v>-3315</v>
      </c>
      <c r="S63" s="392"/>
      <c r="T63" s="393"/>
      <c r="U63" s="394"/>
      <c r="V63" s="395"/>
      <c r="W63" s="396">
        <f t="shared" ref="W63:AC63" si="6">AVERAGE(W8:W61)</f>
        <v>0.74888888888888894</v>
      </c>
      <c r="X63" s="397">
        <f t="shared" si="6"/>
        <v>0.7359444444444444</v>
      </c>
      <c r="Y63" s="398">
        <f t="shared" si="6"/>
        <v>1.1736883333333334</v>
      </c>
      <c r="Z63" s="399">
        <f t="shared" si="6"/>
        <v>0.84172222222222204</v>
      </c>
      <c r="AA63" s="400">
        <f t="shared" si="6"/>
        <v>0.83902777777777737</v>
      </c>
      <c r="AB63" s="397">
        <f t="shared" si="6"/>
        <v>2.1797222222222223</v>
      </c>
      <c r="AC63" s="401">
        <f t="shared" si="6"/>
        <v>155.09944444444443</v>
      </c>
      <c r="AD63"/>
    </row>
    <row r="64" spans="1:30" ht="21.75" customHeight="1" x14ac:dyDescent="0.2">
      <c r="A64" s="358" t="s">
        <v>35</v>
      </c>
      <c r="B64" s="359"/>
      <c r="C64" s="402"/>
      <c r="D64" s="403"/>
      <c r="E64" s="404"/>
      <c r="F64" s="259" t="s">
        <v>14</v>
      </c>
      <c r="G64" s="405"/>
      <c r="H64" s="406"/>
      <c r="I64" s="364"/>
      <c r="J64" s="407" t="s">
        <v>11</v>
      </c>
      <c r="K64" s="366"/>
      <c r="L64" s="367"/>
      <c r="M64" s="408"/>
      <c r="N64" s="369" t="s">
        <v>14</v>
      </c>
      <c r="O64" s="370"/>
      <c r="P64" s="369" t="s">
        <v>14</v>
      </c>
      <c r="Q64" s="370"/>
      <c r="R64" s="371" t="s">
        <v>15</v>
      </c>
      <c r="S64" s="409"/>
      <c r="T64" s="410"/>
      <c r="U64" s="374"/>
      <c r="V64" s="373"/>
      <c r="W64" s="411"/>
      <c r="X64" s="412"/>
      <c r="Y64" s="413"/>
      <c r="Z64" s="414"/>
      <c r="AA64" s="414"/>
      <c r="AB64" s="412"/>
      <c r="AC64" s="415"/>
      <c r="AD64"/>
    </row>
    <row r="65" spans="1:30" ht="21" customHeight="1" thickBot="1" x14ac:dyDescent="0.25">
      <c r="A65" s="381" t="s">
        <v>37</v>
      </c>
      <c r="B65" s="382"/>
      <c r="C65" s="416">
        <v>0.72799999999999987</v>
      </c>
      <c r="D65" s="417"/>
      <c r="E65" s="418"/>
      <c r="F65" s="419">
        <v>1169343</v>
      </c>
      <c r="G65" s="420"/>
      <c r="H65" s="421"/>
      <c r="I65" s="388"/>
      <c r="J65" s="508">
        <v>0</v>
      </c>
      <c r="K65" s="509"/>
      <c r="L65" s="389"/>
      <c r="M65" s="390"/>
      <c r="N65" s="510">
        <v>78040</v>
      </c>
      <c r="O65" s="511"/>
      <c r="P65" s="512">
        <v>784818</v>
      </c>
      <c r="Q65" s="513"/>
      <c r="R65" s="422">
        <f>SUM(N65:Q65)</f>
        <v>862858</v>
      </c>
      <c r="S65" s="423"/>
      <c r="T65" s="424"/>
      <c r="U65" s="394"/>
      <c r="V65" s="425"/>
      <c r="W65" s="394"/>
      <c r="X65" s="426"/>
      <c r="Y65" s="427"/>
      <c r="Z65" s="426"/>
      <c r="AA65" s="426"/>
      <c r="AB65" s="426"/>
      <c r="AC65" s="428"/>
      <c r="AD65"/>
    </row>
    <row r="66" spans="1:30" ht="15" customHeight="1" x14ac:dyDescent="0.15">
      <c r="A66" s="243"/>
      <c r="B66" s="243"/>
      <c r="C66" s="243"/>
      <c r="D66" s="243"/>
      <c r="E66" s="243"/>
      <c r="F66" s="429" t="s">
        <v>7</v>
      </c>
      <c r="G66" s="430">
        <v>0.5</v>
      </c>
      <c r="H66" s="431" t="s">
        <v>79</v>
      </c>
      <c r="I66" s="432"/>
      <c r="J66" s="432"/>
      <c r="K66" s="433" t="s">
        <v>31</v>
      </c>
      <c r="L66" s="434">
        <v>2.125</v>
      </c>
      <c r="M66" s="431" t="s">
        <v>86</v>
      </c>
      <c r="N66" s="435"/>
      <c r="O66" s="243"/>
      <c r="P66" s="436" t="s">
        <v>45</v>
      </c>
      <c r="Q66" s="243"/>
      <c r="R66" s="437"/>
      <c r="S66" s="437"/>
      <c r="T66" s="438"/>
      <c r="U66" s="438"/>
      <c r="V66" s="243" t="s">
        <v>77</v>
      </c>
      <c r="W66" s="243"/>
      <c r="X66" s="246"/>
      <c r="Y66" s="247"/>
      <c r="Z66" s="248" t="s">
        <v>69</v>
      </c>
      <c r="AA66" s="248"/>
      <c r="AB66" s="439"/>
      <c r="AC66" s="243"/>
      <c r="AD66"/>
    </row>
    <row r="67" spans="1:30" ht="15" customHeight="1" x14ac:dyDescent="0.15">
      <c r="A67" s="243"/>
      <c r="B67" s="243"/>
      <c r="C67" s="243"/>
      <c r="D67" s="243"/>
      <c r="E67" s="243"/>
      <c r="F67" s="243"/>
      <c r="G67" s="430">
        <v>0.75</v>
      </c>
      <c r="H67" s="431" t="s">
        <v>80</v>
      </c>
      <c r="I67" s="432"/>
      <c r="J67" s="432"/>
      <c r="K67" s="433" t="s">
        <v>32</v>
      </c>
      <c r="L67" s="440">
        <v>2.9</v>
      </c>
      <c r="M67" s="431" t="s">
        <v>87</v>
      </c>
      <c r="N67" s="243"/>
      <c r="O67" s="243"/>
      <c r="P67" s="435" t="s">
        <v>46</v>
      </c>
      <c r="Q67" s="243"/>
      <c r="R67" s="437"/>
      <c r="S67" s="437"/>
      <c r="T67" s="438"/>
      <c r="U67" s="438"/>
      <c r="V67" s="243" t="s">
        <v>52</v>
      </c>
      <c r="W67" s="431"/>
      <c r="X67" s="246"/>
      <c r="Y67" s="247"/>
      <c r="Z67" s="248"/>
      <c r="AA67" s="248"/>
      <c r="AB67" s="441"/>
      <c r="AC67" s="243"/>
      <c r="AD67"/>
    </row>
    <row r="68" spans="1:30" ht="15" customHeight="1" x14ac:dyDescent="0.15">
      <c r="A68" s="243"/>
      <c r="B68" s="243"/>
      <c r="C68" s="243"/>
      <c r="D68" s="243"/>
      <c r="E68" s="243"/>
      <c r="F68" s="243"/>
      <c r="G68" s="430">
        <v>1</v>
      </c>
      <c r="H68" s="431" t="s">
        <v>81</v>
      </c>
      <c r="I68" s="432"/>
      <c r="J68" s="432"/>
      <c r="K68" s="433"/>
      <c r="L68" s="440"/>
      <c r="M68" s="431"/>
      <c r="N68" s="243"/>
      <c r="O68" s="442"/>
      <c r="P68" s="243" t="s">
        <v>51</v>
      </c>
      <c r="Q68" s="243"/>
      <c r="R68" s="443"/>
      <c r="S68" s="444"/>
      <c r="T68" s="438"/>
      <c r="U68" s="438"/>
      <c r="V68" s="431" t="s">
        <v>71</v>
      </c>
      <c r="W68" s="431"/>
      <c r="X68" s="246"/>
      <c r="Y68" s="247"/>
      <c r="Z68" s="248"/>
      <c r="AA68" s="248"/>
      <c r="AB68" s="248"/>
      <c r="AC68" s="243"/>
      <c r="AD68"/>
    </row>
    <row r="69" spans="1:30" ht="15" customHeight="1" x14ac:dyDescent="0.15">
      <c r="A69" s="243"/>
      <c r="B69" s="243"/>
      <c r="C69" s="243"/>
      <c r="D69" s="243"/>
      <c r="E69" s="243"/>
      <c r="K69" s="514"/>
      <c r="L69" s="514"/>
      <c r="M69" s="445"/>
      <c r="N69" s="446"/>
      <c r="O69" s="442"/>
      <c r="P69" s="243" t="s">
        <v>88</v>
      </c>
      <c r="Q69" s="447"/>
      <c r="R69" s="435"/>
      <c r="S69" s="435"/>
      <c r="T69" s="442"/>
      <c r="U69" s="243"/>
      <c r="V69" s="431" t="s">
        <v>70</v>
      </c>
      <c r="X69" s="246"/>
      <c r="Y69" s="247"/>
      <c r="Z69" s="248"/>
      <c r="AA69" s="248"/>
      <c r="AB69" s="248"/>
      <c r="AC69"/>
      <c r="AD69"/>
    </row>
    <row r="70" spans="1:30" x14ac:dyDescent="0.15">
      <c r="A70" s="431"/>
      <c r="B70" s="243"/>
      <c r="C70" s="243"/>
      <c r="D70" s="243"/>
      <c r="E70" s="243"/>
      <c r="L70" s="250"/>
      <c r="M70" s="448"/>
      <c r="N70" s="446"/>
      <c r="O70" s="442"/>
      <c r="P70" s="243"/>
      <c r="Q70" s="449"/>
      <c r="R70" s="445"/>
      <c r="S70" s="446"/>
      <c r="T70" s="442"/>
      <c r="U70" s="243"/>
      <c r="X70" s="246"/>
      <c r="Y70" s="247"/>
      <c r="Z70" s="248"/>
      <c r="AA70" s="248"/>
      <c r="AB70" s="248"/>
      <c r="AC70" s="248"/>
      <c r="AD70" s="450"/>
    </row>
    <row r="71" spans="1:30" x14ac:dyDescent="0.15">
      <c r="L71" s="250"/>
      <c r="O71" s="442"/>
      <c r="P71" s="442"/>
    </row>
    <row r="72" spans="1:30" ht="14.25" x14ac:dyDescent="0.15">
      <c r="C72" s="309"/>
      <c r="D72" s="309"/>
      <c r="E72" s="243"/>
      <c r="O72" s="442"/>
      <c r="Q72" s="451"/>
      <c r="R72" s="445"/>
      <c r="S72" s="452"/>
      <c r="T72" s="243"/>
    </row>
    <row r="73" spans="1:30" ht="14.25" x14ac:dyDescent="0.15">
      <c r="C73" s="309"/>
      <c r="D73" s="309"/>
      <c r="F73" s="243"/>
      <c r="J73" s="243"/>
      <c r="P73" s="250"/>
    </row>
    <row r="74" spans="1:30" ht="14.25" x14ac:dyDescent="0.15">
      <c r="C74" s="309"/>
      <c r="D74" s="309"/>
      <c r="F74" s="250"/>
      <c r="G74" s="449"/>
      <c r="H74" s="445"/>
      <c r="I74" s="446"/>
      <c r="J74" s="243"/>
    </row>
    <row r="75" spans="1:30" ht="14.25" x14ac:dyDescent="0.15">
      <c r="C75" s="309"/>
      <c r="D75" s="309"/>
      <c r="F75" s="243"/>
      <c r="G75" s="449"/>
      <c r="H75" s="445"/>
      <c r="I75" s="446"/>
      <c r="J75" s="442"/>
    </row>
    <row r="76" spans="1:30" ht="14.25" x14ac:dyDescent="0.15">
      <c r="C76" s="453"/>
      <c r="D76" s="453"/>
      <c r="F76" s="442"/>
      <c r="G76" s="449"/>
      <c r="H76" s="445"/>
      <c r="I76" s="446"/>
      <c r="J76" s="442"/>
    </row>
    <row r="77" spans="1:30" ht="14.25" x14ac:dyDescent="0.15">
      <c r="C77" s="309"/>
      <c r="D77" s="309"/>
      <c r="F77" s="454"/>
      <c r="G77" s="449"/>
      <c r="H77" s="445"/>
      <c r="I77" s="446"/>
      <c r="J77" s="243"/>
    </row>
    <row r="78" spans="1:30" ht="14.25" x14ac:dyDescent="0.15">
      <c r="C78" s="309"/>
      <c r="D78" s="309"/>
    </row>
    <row r="79" spans="1:30" ht="14.25" x14ac:dyDescent="0.15">
      <c r="C79" s="309"/>
      <c r="D79" s="309"/>
    </row>
    <row r="80" spans="1:30" ht="14.25" x14ac:dyDescent="0.15">
      <c r="C80" s="309"/>
      <c r="D80" s="309"/>
    </row>
    <row r="81" spans="3:4" ht="14.25" x14ac:dyDescent="0.15">
      <c r="C81" s="309"/>
      <c r="D81" s="309"/>
    </row>
    <row r="82" spans="3:4" ht="14.25" x14ac:dyDescent="0.15">
      <c r="C82" s="309"/>
      <c r="D82" s="309"/>
    </row>
    <row r="83" spans="3:4" ht="14.25" x14ac:dyDescent="0.15">
      <c r="C83" s="309"/>
      <c r="D83" s="309"/>
    </row>
    <row r="84" spans="3:4" ht="14.25" x14ac:dyDescent="0.15">
      <c r="C84" s="309"/>
      <c r="D84" s="309"/>
    </row>
    <row r="85" spans="3:4" ht="14.25" x14ac:dyDescent="0.15">
      <c r="C85" s="309"/>
      <c r="D85" s="309"/>
    </row>
    <row r="86" spans="3:4" ht="14.25" x14ac:dyDescent="0.15">
      <c r="C86" s="309"/>
      <c r="D86" s="309"/>
    </row>
    <row r="87" spans="3:4" ht="14.25" x14ac:dyDescent="0.15">
      <c r="C87" s="309"/>
      <c r="D87" s="309"/>
    </row>
    <row r="88" spans="3:4" ht="14.25" x14ac:dyDescent="0.15">
      <c r="C88" s="309"/>
      <c r="D88" s="309"/>
    </row>
    <row r="89" spans="3:4" ht="14.25" x14ac:dyDescent="0.15">
      <c r="C89" s="309"/>
      <c r="D89" s="309"/>
    </row>
    <row r="90" spans="3:4" ht="14.25" x14ac:dyDescent="0.15">
      <c r="C90" s="309"/>
      <c r="D90" s="309"/>
    </row>
    <row r="91" spans="3:4" ht="14.25" x14ac:dyDescent="0.15">
      <c r="C91" s="309"/>
      <c r="D91" s="309"/>
    </row>
    <row r="92" spans="3:4" ht="14.25" x14ac:dyDescent="0.15">
      <c r="C92" s="309"/>
      <c r="D92" s="309"/>
    </row>
    <row r="93" spans="3:4" ht="14.25" x14ac:dyDescent="0.15">
      <c r="C93" s="309"/>
      <c r="D93" s="309"/>
    </row>
    <row r="94" spans="3:4" ht="14.25" x14ac:dyDescent="0.15">
      <c r="C94" s="309"/>
      <c r="D94" s="309"/>
    </row>
    <row r="95" spans="3:4" ht="14.25" x14ac:dyDescent="0.15">
      <c r="C95" s="309"/>
      <c r="D95" s="309"/>
    </row>
    <row r="96" spans="3:4" ht="14.25" x14ac:dyDescent="0.15">
      <c r="C96" s="309"/>
      <c r="D96" s="309"/>
    </row>
    <row r="97" spans="3:4" ht="14.25" x14ac:dyDescent="0.15">
      <c r="C97" s="309"/>
      <c r="D97" s="309"/>
    </row>
    <row r="98" spans="3:4" ht="14.25" x14ac:dyDescent="0.15">
      <c r="C98" s="309"/>
      <c r="D98" s="309"/>
    </row>
    <row r="99" spans="3:4" ht="14.25" x14ac:dyDescent="0.15">
      <c r="C99" s="309"/>
      <c r="D99" s="309"/>
    </row>
    <row r="100" spans="3:4" ht="14.25" x14ac:dyDescent="0.15">
      <c r="C100" s="309"/>
      <c r="D100" s="309"/>
    </row>
    <row r="101" spans="3:4" ht="14.25" x14ac:dyDescent="0.15">
      <c r="C101" s="309"/>
      <c r="D101" s="309"/>
    </row>
    <row r="102" spans="3:4" ht="14.25" x14ac:dyDescent="0.15">
      <c r="C102" s="309"/>
      <c r="D102" s="309"/>
    </row>
    <row r="103" spans="3:4" ht="14.25" x14ac:dyDescent="0.15">
      <c r="C103" s="309"/>
      <c r="D103" s="309"/>
    </row>
    <row r="104" spans="3:4" ht="14.25" x14ac:dyDescent="0.15">
      <c r="C104" s="309"/>
      <c r="D104" s="309"/>
    </row>
    <row r="105" spans="3:4" ht="14.25" x14ac:dyDescent="0.15">
      <c r="C105" s="309"/>
      <c r="D105" s="309"/>
    </row>
    <row r="106" spans="3:4" ht="14.25" x14ac:dyDescent="0.15">
      <c r="C106" s="309"/>
      <c r="D106" s="309"/>
    </row>
    <row r="107" spans="3:4" ht="14.25" x14ac:dyDescent="0.15">
      <c r="C107" s="309"/>
      <c r="D107" s="309"/>
    </row>
    <row r="108" spans="3:4" ht="14.25" x14ac:dyDescent="0.15">
      <c r="C108" s="309"/>
      <c r="D108" s="309"/>
    </row>
    <row r="109" spans="3:4" ht="14.25" x14ac:dyDescent="0.15">
      <c r="C109" s="309"/>
      <c r="D109" s="309"/>
    </row>
    <row r="110" spans="3:4" ht="14.25" x14ac:dyDescent="0.15">
      <c r="C110" s="309"/>
      <c r="D110" s="309"/>
    </row>
    <row r="111" spans="3:4" ht="14.25" x14ac:dyDescent="0.15">
      <c r="C111" s="309"/>
      <c r="D111" s="309"/>
    </row>
    <row r="112" spans="3:4" ht="14.25" x14ac:dyDescent="0.15">
      <c r="C112" s="309"/>
      <c r="D112" s="309"/>
    </row>
    <row r="113" spans="3:4" ht="14.25" x14ac:dyDescent="0.15">
      <c r="C113" s="309"/>
      <c r="D113" s="309"/>
    </row>
    <row r="114" spans="3:4" ht="14.25" x14ac:dyDescent="0.15">
      <c r="C114" s="309"/>
      <c r="D114" s="309"/>
    </row>
    <row r="115" spans="3:4" ht="14.25" x14ac:dyDescent="0.15">
      <c r="C115" s="309"/>
      <c r="D115" s="309"/>
    </row>
    <row r="116" spans="3:4" ht="14.25" x14ac:dyDescent="0.15">
      <c r="C116" s="309"/>
      <c r="D116" s="309"/>
    </row>
    <row r="117" spans="3:4" ht="14.25" x14ac:dyDescent="0.15">
      <c r="C117" s="309"/>
      <c r="D117" s="309"/>
    </row>
    <row r="118" spans="3:4" ht="14.25" x14ac:dyDescent="0.15">
      <c r="C118" s="309"/>
      <c r="D118" s="309"/>
    </row>
    <row r="119" spans="3:4" ht="14.25" x14ac:dyDescent="0.15">
      <c r="C119" s="309"/>
      <c r="D119" s="309"/>
    </row>
    <row r="120" spans="3:4" ht="14.25" x14ac:dyDescent="0.15">
      <c r="C120" s="309"/>
      <c r="D120" s="309"/>
    </row>
    <row r="121" spans="3:4" ht="14.25" x14ac:dyDescent="0.15">
      <c r="C121" s="309"/>
      <c r="D121" s="309"/>
    </row>
    <row r="122" spans="3:4" ht="14.25" x14ac:dyDescent="0.15">
      <c r="C122" s="309"/>
      <c r="D122" s="309"/>
    </row>
    <row r="123" spans="3:4" ht="14.25" x14ac:dyDescent="0.15">
      <c r="C123" s="309"/>
      <c r="D123" s="309"/>
    </row>
    <row r="124" spans="3:4" ht="14.25" x14ac:dyDescent="0.15">
      <c r="C124" s="309"/>
      <c r="D124" s="309"/>
    </row>
    <row r="125" spans="3:4" ht="14.25" x14ac:dyDescent="0.15">
      <c r="C125" s="309"/>
      <c r="D125" s="309"/>
    </row>
    <row r="126" spans="3:4" ht="14.25" x14ac:dyDescent="0.15">
      <c r="C126" s="309"/>
      <c r="D126" s="309"/>
    </row>
    <row r="127" spans="3:4" ht="14.25" x14ac:dyDescent="0.15">
      <c r="C127" s="309"/>
      <c r="D127" s="309"/>
    </row>
    <row r="128" spans="3:4" x14ac:dyDescent="0.15">
      <c r="C128" s="455"/>
      <c r="D128" s="455"/>
    </row>
  </sheetData>
  <mergeCells count="12">
    <mergeCell ref="S5:V5"/>
    <mergeCell ref="Z5:AA5"/>
    <mergeCell ref="Z6:AA6"/>
    <mergeCell ref="J63:K63"/>
    <mergeCell ref="N63:O63"/>
    <mergeCell ref="P63:Q63"/>
    <mergeCell ref="J65:K65"/>
    <mergeCell ref="N65:O65"/>
    <mergeCell ref="P65:Q65"/>
    <mergeCell ref="K69:L69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AA33-7FE2-4D5B-A152-1188CDE2EB4F}">
  <sheetPr>
    <pageSetUpPr fitToPage="1"/>
  </sheetPr>
  <dimension ref="A1:AD137"/>
  <sheetViews>
    <sheetView view="pageBreakPreview" zoomScale="55" zoomScaleNormal="50" zoomScaleSheetLayoutView="55" workbookViewId="0">
      <pane xSplit="2" ySplit="7" topLeftCell="S54" activePane="bottomRight" state="frozen"/>
      <selection pane="topRight" activeCell="C1" sqref="C1"/>
      <selection pane="bottomLeft" activeCell="A8" sqref="A8"/>
      <selection pane="bottomRight" activeCell="V70" sqref="V70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37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22" customWidth="1"/>
    <col min="23" max="23" width="14.75" customWidth="1"/>
    <col min="24" max="24" width="14.625" style="233" customWidth="1"/>
    <col min="25" max="25" width="18.25" style="234" bestFit="1" customWidth="1"/>
    <col min="26" max="26" width="13.625" style="235" customWidth="1"/>
    <col min="27" max="27" width="16.5" style="235" bestFit="1" customWidth="1"/>
    <col min="28" max="28" width="13.375" style="235" customWidth="1"/>
    <col min="29" max="29" width="18.25" style="235" customWidth="1"/>
    <col min="30" max="30" width="13.75" style="235" customWidth="1"/>
    <col min="31" max="31" width="11.625" customWidth="1"/>
  </cols>
  <sheetData>
    <row r="1" spans="1:30" ht="28.5" x14ac:dyDescent="0.3">
      <c r="G1" s="228"/>
      <c r="I1" s="228"/>
      <c r="K1" s="229" t="s">
        <v>33</v>
      </c>
      <c r="L1" s="230"/>
      <c r="M1" s="231"/>
      <c r="P1" s="229"/>
      <c r="R1" s="232" t="s">
        <v>89</v>
      </c>
      <c r="AC1" s="236">
        <v>46113</v>
      </c>
      <c r="AD1"/>
    </row>
    <row r="2" spans="1:30" ht="14.25" x14ac:dyDescent="0.15">
      <c r="N2" s="238" t="s">
        <v>16</v>
      </c>
      <c r="O2" s="238"/>
      <c r="P2" s="238"/>
      <c r="Q2" s="238"/>
      <c r="R2" s="238"/>
      <c r="S2" s="238"/>
      <c r="V2" s="239"/>
      <c r="W2" s="239"/>
      <c r="X2" s="240"/>
      <c r="AB2" s="241"/>
      <c r="AC2" s="242"/>
      <c r="AD2" s="239"/>
    </row>
    <row r="3" spans="1:30" ht="3.7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  <c r="N3" s="245"/>
      <c r="O3" s="245"/>
      <c r="P3" s="245"/>
      <c r="Q3" s="245"/>
      <c r="R3" s="245"/>
      <c r="S3" s="245"/>
      <c r="T3" s="243"/>
      <c r="U3" s="243"/>
      <c r="V3" s="243"/>
      <c r="W3" s="243"/>
      <c r="X3" s="246"/>
      <c r="Y3" s="247"/>
      <c r="Z3" s="248"/>
      <c r="AA3" s="248"/>
      <c r="AB3" s="248"/>
      <c r="AC3" s="249"/>
      <c r="AD3" s="243"/>
    </row>
    <row r="4" spans="1:30" x14ac:dyDescent="0.1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3"/>
      <c r="O4" s="243"/>
      <c r="P4" s="243"/>
      <c r="Q4" s="243"/>
      <c r="R4" s="243"/>
      <c r="S4" s="243"/>
      <c r="T4" s="243"/>
      <c r="U4" s="243"/>
      <c r="V4" s="250"/>
      <c r="W4" s="250"/>
      <c r="X4" s="246"/>
      <c r="Y4" s="251"/>
      <c r="Z4" s="249"/>
      <c r="AA4" s="249"/>
      <c r="AB4" s="249"/>
      <c r="AC4" s="242"/>
      <c r="AD4" s="243"/>
    </row>
    <row r="5" spans="1:30" ht="14.25" customHeight="1" thickBot="1" x14ac:dyDescent="0.2">
      <c r="A5" s="515"/>
      <c r="B5" s="516"/>
      <c r="C5" s="252" t="s">
        <v>38</v>
      </c>
      <c r="D5" s="252"/>
      <c r="E5" s="253"/>
      <c r="F5" s="252" t="s">
        <v>39</v>
      </c>
      <c r="G5" s="252"/>
      <c r="H5" s="253"/>
      <c r="I5" s="252" t="s">
        <v>40</v>
      </c>
      <c r="J5" s="252"/>
      <c r="K5" s="252"/>
      <c r="L5" s="253"/>
      <c r="M5" s="521" t="s">
        <v>41</v>
      </c>
      <c r="N5" s="522"/>
      <c r="O5" s="522"/>
      <c r="P5" s="522"/>
      <c r="Q5" s="522"/>
      <c r="R5" s="523"/>
      <c r="S5" s="521" t="s">
        <v>42</v>
      </c>
      <c r="T5" s="522"/>
      <c r="U5" s="522"/>
      <c r="V5" s="523"/>
      <c r="W5" s="254" t="s">
        <v>47</v>
      </c>
      <c r="X5" s="255" t="s">
        <v>44</v>
      </c>
      <c r="Y5" s="256" t="s">
        <v>75</v>
      </c>
      <c r="Z5" s="524" t="s">
        <v>65</v>
      </c>
      <c r="AA5" s="525"/>
      <c r="AB5" s="257" t="s">
        <v>0</v>
      </c>
      <c r="AC5" s="258" t="s">
        <v>2</v>
      </c>
      <c r="AD5"/>
    </row>
    <row r="6" spans="1:30" ht="14.25" customHeight="1" x14ac:dyDescent="0.15">
      <c r="A6" s="517"/>
      <c r="B6" s="518"/>
      <c r="C6" s="259" t="s">
        <v>9</v>
      </c>
      <c r="D6" s="260"/>
      <c r="E6" s="261"/>
      <c r="F6" s="262"/>
      <c r="G6" s="262"/>
      <c r="H6" s="263"/>
      <c r="I6" s="260" t="s">
        <v>25</v>
      </c>
      <c r="J6" s="264"/>
      <c r="K6" s="265"/>
      <c r="L6" s="263"/>
      <c r="M6" s="266" t="s">
        <v>25</v>
      </c>
      <c r="N6" s="267"/>
      <c r="O6" s="262"/>
      <c r="P6" s="268" t="s">
        <v>26</v>
      </c>
      <c r="Q6" s="269"/>
      <c r="R6" s="263"/>
      <c r="S6" s="266" t="s">
        <v>17</v>
      </c>
      <c r="T6" s="266" t="s">
        <v>17</v>
      </c>
      <c r="U6" s="266" t="s">
        <v>18</v>
      </c>
      <c r="V6" s="260" t="s">
        <v>19</v>
      </c>
      <c r="W6" s="270" t="s">
        <v>48</v>
      </c>
      <c r="X6" s="271" t="s">
        <v>28</v>
      </c>
      <c r="Y6" s="272" t="s">
        <v>29</v>
      </c>
      <c r="Z6" s="526" t="s">
        <v>74</v>
      </c>
      <c r="AA6" s="527" t="s">
        <v>66</v>
      </c>
      <c r="AB6" s="273" t="s">
        <v>1</v>
      </c>
      <c r="AC6" s="274" t="s">
        <v>5</v>
      </c>
      <c r="AD6"/>
    </row>
    <row r="7" spans="1:30" ht="14.25" customHeight="1" x14ac:dyDescent="0.15">
      <c r="A7" s="519"/>
      <c r="B7" s="520"/>
      <c r="C7" s="275" t="s">
        <v>3</v>
      </c>
      <c r="D7" s="276" t="s">
        <v>49</v>
      </c>
      <c r="E7" s="277" t="s">
        <v>6</v>
      </c>
      <c r="F7" s="278" t="s">
        <v>21</v>
      </c>
      <c r="G7" s="279" t="s">
        <v>22</v>
      </c>
      <c r="H7" s="280" t="s">
        <v>23</v>
      </c>
      <c r="I7" s="276" t="s">
        <v>24</v>
      </c>
      <c r="J7" s="281"/>
      <c r="K7" s="282"/>
      <c r="L7" s="277" t="s">
        <v>34</v>
      </c>
      <c r="M7" s="279" t="s">
        <v>24</v>
      </c>
      <c r="N7" s="281" t="s">
        <v>54</v>
      </c>
      <c r="O7" s="282"/>
      <c r="P7" s="281" t="s">
        <v>27</v>
      </c>
      <c r="Q7" s="282"/>
      <c r="R7" s="280" t="s">
        <v>4</v>
      </c>
      <c r="S7" s="278" t="s">
        <v>20</v>
      </c>
      <c r="T7" s="279" t="s">
        <v>8</v>
      </c>
      <c r="U7" s="279" t="s">
        <v>8</v>
      </c>
      <c r="V7" s="276" t="s">
        <v>30</v>
      </c>
      <c r="W7" s="283" t="s">
        <v>50</v>
      </c>
      <c r="X7" s="284" t="s">
        <v>53</v>
      </c>
      <c r="Y7" s="285" t="s">
        <v>43</v>
      </c>
      <c r="Z7" s="286" t="s">
        <v>72</v>
      </c>
      <c r="AA7" s="287" t="s">
        <v>73</v>
      </c>
      <c r="AB7" s="288" t="s">
        <v>67</v>
      </c>
      <c r="AC7" s="278" t="s">
        <v>68</v>
      </c>
      <c r="AD7"/>
    </row>
    <row r="8" spans="1:30" ht="27" customHeight="1" x14ac:dyDescent="0.25">
      <c r="A8" s="289"/>
      <c r="B8" s="266"/>
      <c r="C8" s="290"/>
      <c r="D8" s="291"/>
      <c r="E8" s="292"/>
      <c r="F8" s="293"/>
      <c r="G8" s="293"/>
      <c r="H8" s="294"/>
      <c r="I8" s="295"/>
      <c r="J8" s="296"/>
      <c r="K8" s="293"/>
      <c r="L8" s="297"/>
      <c r="M8" s="298"/>
      <c r="N8" s="296"/>
      <c r="O8" s="293"/>
      <c r="P8" s="296"/>
      <c r="Q8" s="293"/>
      <c r="R8" s="297"/>
      <c r="S8" s="293"/>
      <c r="T8" s="299"/>
      <c r="U8" s="300"/>
      <c r="V8" s="301"/>
      <c r="W8" s="302"/>
      <c r="X8" s="302"/>
      <c r="Y8" s="303"/>
      <c r="Z8" s="304"/>
      <c r="AA8" s="305"/>
      <c r="AB8" s="306"/>
      <c r="AC8" s="307">
        <v>156</v>
      </c>
      <c r="AD8"/>
    </row>
    <row r="9" spans="1:30" ht="27" customHeight="1" x14ac:dyDescent="0.25">
      <c r="A9" s="289"/>
      <c r="B9" s="266"/>
      <c r="C9" s="308"/>
      <c r="D9" s="309"/>
      <c r="E9" s="310"/>
      <c r="F9" s="311"/>
      <c r="G9" s="311"/>
      <c r="H9" s="312"/>
      <c r="I9" s="295"/>
      <c r="J9" s="296" t="s">
        <v>60</v>
      </c>
      <c r="K9" s="293">
        <v>3600</v>
      </c>
      <c r="L9" s="313"/>
      <c r="M9" s="314"/>
      <c r="N9" s="296"/>
      <c r="O9" s="293"/>
      <c r="P9" s="296"/>
      <c r="Q9" s="293"/>
      <c r="R9" s="313"/>
      <c r="S9" s="315"/>
      <c r="T9" s="299"/>
      <c r="U9" s="300"/>
      <c r="V9" s="301"/>
      <c r="W9" s="302"/>
      <c r="X9" s="302"/>
      <c r="Y9" s="303"/>
      <c r="Z9" s="304"/>
      <c r="AA9" s="305"/>
      <c r="AB9" s="306"/>
      <c r="AC9" s="307"/>
      <c r="AD9"/>
    </row>
    <row r="10" spans="1:30" ht="27" customHeight="1" x14ac:dyDescent="0.25">
      <c r="A10" s="316">
        <v>2</v>
      </c>
      <c r="B10" s="279" t="s">
        <v>59</v>
      </c>
      <c r="C10" s="317">
        <v>0.72699999999999998</v>
      </c>
      <c r="D10" s="318">
        <v>0.7</v>
      </c>
      <c r="E10" s="319">
        <v>0.78</v>
      </c>
      <c r="F10" s="320">
        <v>100</v>
      </c>
      <c r="G10" s="320">
        <v>-38400</v>
      </c>
      <c r="H10" s="321">
        <f>SUM(F10:G10)</f>
        <v>-38300</v>
      </c>
      <c r="I10" s="322"/>
      <c r="J10" s="323" t="s">
        <v>90</v>
      </c>
      <c r="K10" s="320">
        <v>-7900</v>
      </c>
      <c r="L10" s="324">
        <f>SUM(K8:K10)</f>
        <v>-4300</v>
      </c>
      <c r="M10" s="325"/>
      <c r="N10" s="323"/>
      <c r="O10" s="320"/>
      <c r="P10" s="323" t="s">
        <v>60</v>
      </c>
      <c r="Q10" s="320">
        <v>-3200</v>
      </c>
      <c r="R10" s="324">
        <f>SUM(O8:O10)+SUM(Q8:Q10)</f>
        <v>-3200</v>
      </c>
      <c r="S10" s="326">
        <v>-45800</v>
      </c>
      <c r="T10" s="327">
        <v>4565500</v>
      </c>
      <c r="U10" s="328">
        <v>4203500</v>
      </c>
      <c r="V10" s="329">
        <v>4202500</v>
      </c>
      <c r="W10" s="330">
        <v>0.75</v>
      </c>
      <c r="X10" s="330">
        <v>0.76</v>
      </c>
      <c r="Y10" s="331">
        <v>1.22909</v>
      </c>
      <c r="Z10" s="332">
        <v>0.82699999999999996</v>
      </c>
      <c r="AA10" s="333">
        <v>0.81749999999999545</v>
      </c>
      <c r="AB10" s="334">
        <v>2.0630000000000002</v>
      </c>
      <c r="AC10" s="335">
        <v>157.04</v>
      </c>
      <c r="AD10"/>
    </row>
    <row r="11" spans="1:30" ht="27" customHeight="1" x14ac:dyDescent="0.25">
      <c r="A11" s="336"/>
      <c r="B11" s="266"/>
      <c r="C11" s="308"/>
      <c r="D11" s="309"/>
      <c r="E11" s="310"/>
      <c r="F11" s="311"/>
      <c r="G11" s="311"/>
      <c r="H11" s="312"/>
      <c r="I11" s="295"/>
      <c r="J11" s="296"/>
      <c r="K11" s="293"/>
      <c r="L11" s="313"/>
      <c r="M11" s="314"/>
      <c r="N11" s="296"/>
      <c r="O11" s="293"/>
      <c r="P11" s="296"/>
      <c r="Q11" s="293"/>
      <c r="R11" s="313"/>
      <c r="S11" s="337"/>
      <c r="T11" s="338"/>
      <c r="U11" s="339"/>
      <c r="V11" s="340"/>
      <c r="W11" s="341"/>
      <c r="X11" s="341"/>
      <c r="Y11" s="342"/>
      <c r="Z11" s="343"/>
      <c r="AA11" s="344"/>
      <c r="AB11" s="345"/>
      <c r="AC11" s="346">
        <v>157.16</v>
      </c>
      <c r="AD11"/>
    </row>
    <row r="12" spans="1:30" ht="27" customHeight="1" x14ac:dyDescent="0.25">
      <c r="A12" s="289"/>
      <c r="B12" s="266"/>
      <c r="C12" s="308"/>
      <c r="D12" s="309"/>
      <c r="E12" s="310"/>
      <c r="F12" s="311"/>
      <c r="G12" s="311"/>
      <c r="H12" s="312"/>
      <c r="I12" s="295"/>
      <c r="J12" s="296"/>
      <c r="K12" s="293"/>
      <c r="L12" s="313"/>
      <c r="M12" s="314"/>
      <c r="N12" s="296"/>
      <c r="O12" s="293"/>
      <c r="P12" s="296"/>
      <c r="Q12" s="293"/>
      <c r="R12" s="313"/>
      <c r="S12" s="315"/>
      <c r="T12" s="299"/>
      <c r="U12" s="300"/>
      <c r="V12" s="301"/>
      <c r="W12" s="302"/>
      <c r="X12" s="302"/>
      <c r="Y12" s="303"/>
      <c r="Z12" s="304"/>
      <c r="AA12" s="305"/>
      <c r="AB12" s="306"/>
      <c r="AC12" s="307"/>
      <c r="AD12"/>
    </row>
    <row r="13" spans="1:30" ht="27" customHeight="1" x14ac:dyDescent="0.25">
      <c r="A13" s="316">
        <v>3</v>
      </c>
      <c r="B13" s="279" t="s">
        <v>58</v>
      </c>
      <c r="C13" s="317">
        <v>0.72699999999999998</v>
      </c>
      <c r="D13" s="318">
        <v>0.7</v>
      </c>
      <c r="E13" s="319">
        <v>0.77500000000000002</v>
      </c>
      <c r="F13" s="320">
        <v>300</v>
      </c>
      <c r="G13" s="320">
        <v>-22300</v>
      </c>
      <c r="H13" s="321">
        <f>SUM(F13:G13)</f>
        <v>-22000</v>
      </c>
      <c r="I13" s="322"/>
      <c r="J13" s="323" t="s">
        <v>60</v>
      </c>
      <c r="K13" s="320">
        <v>3200</v>
      </c>
      <c r="L13" s="324">
        <f>SUM(K11:K13)</f>
        <v>3200</v>
      </c>
      <c r="M13" s="325"/>
      <c r="N13" s="323"/>
      <c r="O13" s="320"/>
      <c r="P13" s="323" t="s">
        <v>60</v>
      </c>
      <c r="Q13" s="320">
        <v>-3200</v>
      </c>
      <c r="R13" s="324">
        <f>SUM(O11:O13)+SUM(Q11:Q13)</f>
        <v>-3200</v>
      </c>
      <c r="S13" s="326">
        <v>-22000</v>
      </c>
      <c r="T13" s="327">
        <v>4543500</v>
      </c>
      <c r="U13" s="328">
        <v>4189900</v>
      </c>
      <c r="V13" s="329">
        <v>4189100</v>
      </c>
      <c r="W13" s="330">
        <v>0.75</v>
      </c>
      <c r="X13" s="330">
        <v>0.76</v>
      </c>
      <c r="Y13" s="331">
        <v>1.2372700000000001</v>
      </c>
      <c r="Z13" s="332">
        <v>0.83</v>
      </c>
      <c r="AA13" s="333">
        <v>0.82999999999999829</v>
      </c>
      <c r="AB13" s="334">
        <v>2.1230000000000002</v>
      </c>
      <c r="AC13" s="335">
        <v>157.59</v>
      </c>
      <c r="AD13"/>
    </row>
    <row r="14" spans="1:30" ht="27" customHeight="1" x14ac:dyDescent="0.25">
      <c r="A14" s="289"/>
      <c r="B14" s="266"/>
      <c r="C14" s="308"/>
      <c r="D14" s="309"/>
      <c r="E14" s="310"/>
      <c r="F14" s="311"/>
      <c r="G14" s="311"/>
      <c r="H14" s="312"/>
      <c r="I14" s="295"/>
      <c r="J14" s="296" t="s">
        <v>62</v>
      </c>
      <c r="K14" s="293">
        <v>-8000</v>
      </c>
      <c r="L14" s="313"/>
      <c r="M14" s="314"/>
      <c r="N14" s="296"/>
      <c r="O14" s="293"/>
      <c r="P14" s="296"/>
      <c r="Q14" s="293"/>
      <c r="R14" s="313"/>
      <c r="S14" s="315"/>
      <c r="T14" s="299"/>
      <c r="U14" s="300"/>
      <c r="V14" s="340"/>
      <c r="W14" s="341"/>
      <c r="X14" s="341"/>
      <c r="Y14" s="342"/>
      <c r="Z14" s="343"/>
      <c r="AA14" s="344"/>
      <c r="AB14" s="345"/>
      <c r="AC14" s="346">
        <v>157.19</v>
      </c>
      <c r="AD14"/>
    </row>
    <row r="15" spans="1:30" ht="27" customHeight="1" x14ac:dyDescent="0.25">
      <c r="A15" s="289"/>
      <c r="B15" s="266"/>
      <c r="C15" s="308"/>
      <c r="D15" s="309"/>
      <c r="E15" s="310"/>
      <c r="F15" s="311"/>
      <c r="G15" s="311"/>
      <c r="H15" s="312"/>
      <c r="I15" s="295"/>
      <c r="J15" s="296" t="s">
        <v>64</v>
      </c>
      <c r="K15" s="293">
        <v>-100</v>
      </c>
      <c r="L15" s="313"/>
      <c r="M15" s="314"/>
      <c r="N15" s="296"/>
      <c r="O15" s="293"/>
      <c r="P15" s="296"/>
      <c r="Q15" s="293"/>
      <c r="R15" s="313"/>
      <c r="S15" s="315"/>
      <c r="T15" s="299"/>
      <c r="U15" s="300"/>
      <c r="V15" s="301"/>
      <c r="W15" s="302"/>
      <c r="X15" s="302"/>
      <c r="Y15" s="303"/>
      <c r="Z15" s="304"/>
      <c r="AA15" s="305"/>
      <c r="AB15" s="306"/>
      <c r="AC15" s="307"/>
      <c r="AD15"/>
    </row>
    <row r="16" spans="1:30" ht="27" customHeight="1" x14ac:dyDescent="0.25">
      <c r="A16" s="316">
        <v>4</v>
      </c>
      <c r="B16" s="279" t="s">
        <v>55</v>
      </c>
      <c r="C16" s="317">
        <v>0.73</v>
      </c>
      <c r="D16" s="318">
        <v>0.7</v>
      </c>
      <c r="E16" s="319">
        <v>0.78</v>
      </c>
      <c r="F16" s="320">
        <v>-100</v>
      </c>
      <c r="G16" s="320">
        <v>-70200</v>
      </c>
      <c r="H16" s="321">
        <f>SUM(F16:G16)</f>
        <v>-70300</v>
      </c>
      <c r="I16" s="322"/>
      <c r="J16" s="323" t="s">
        <v>60</v>
      </c>
      <c r="K16" s="320">
        <v>3200</v>
      </c>
      <c r="L16" s="324">
        <f>SUM(K14:K16)</f>
        <v>-4900</v>
      </c>
      <c r="M16" s="325"/>
      <c r="N16" s="323" t="s">
        <v>62</v>
      </c>
      <c r="O16" s="320">
        <v>8000</v>
      </c>
      <c r="P16" s="323" t="s">
        <v>60</v>
      </c>
      <c r="Q16" s="320">
        <v>-3600</v>
      </c>
      <c r="R16" s="324">
        <f>SUM(O14:O16)+SUM(Q14:Q16)</f>
        <v>4400</v>
      </c>
      <c r="S16" s="326">
        <v>-70800</v>
      </c>
      <c r="T16" s="327">
        <v>4472700</v>
      </c>
      <c r="U16" s="328">
        <v>4121300</v>
      </c>
      <c r="V16" s="329">
        <v>4120700</v>
      </c>
      <c r="W16" s="330">
        <v>0.75</v>
      </c>
      <c r="X16" s="330">
        <v>0.75</v>
      </c>
      <c r="Y16" s="331">
        <v>1.2536400000000001</v>
      </c>
      <c r="Z16" s="332">
        <v>0.83</v>
      </c>
      <c r="AA16" s="333">
        <v>0.80500000000000682</v>
      </c>
      <c r="AB16" s="334">
        <v>2.11</v>
      </c>
      <c r="AC16" s="335">
        <v>157.86000000000001</v>
      </c>
      <c r="AD16"/>
    </row>
    <row r="17" spans="1:30" ht="27" customHeight="1" x14ac:dyDescent="0.25">
      <c r="A17" s="289"/>
      <c r="B17" s="266"/>
      <c r="C17" s="308"/>
      <c r="D17" s="309"/>
      <c r="E17" s="310"/>
      <c r="F17" s="311"/>
      <c r="G17" s="311"/>
      <c r="H17" s="312"/>
      <c r="I17" s="295"/>
      <c r="J17" s="296"/>
      <c r="K17" s="293"/>
      <c r="L17" s="313"/>
      <c r="M17" s="314"/>
      <c r="N17" s="296"/>
      <c r="O17" s="293"/>
      <c r="P17" s="296"/>
      <c r="Q17" s="293"/>
      <c r="R17" s="313"/>
      <c r="S17" s="347"/>
      <c r="T17" s="348"/>
      <c r="U17" s="349"/>
      <c r="V17" s="340"/>
      <c r="W17" s="341"/>
      <c r="X17" s="341"/>
      <c r="Y17" s="342"/>
      <c r="Z17" s="304"/>
      <c r="AA17" s="305"/>
      <c r="AB17" s="306"/>
      <c r="AC17" s="346">
        <v>156.46</v>
      </c>
      <c r="AD17"/>
    </row>
    <row r="18" spans="1:30" ht="27" customHeight="1" x14ac:dyDescent="0.25">
      <c r="A18" s="289"/>
      <c r="B18" s="266"/>
      <c r="C18" s="308"/>
      <c r="D18" s="309"/>
      <c r="E18" s="310"/>
      <c r="F18" s="311"/>
      <c r="G18" s="311"/>
      <c r="H18" s="312"/>
      <c r="I18" s="295"/>
      <c r="J18" s="296" t="s">
        <v>64</v>
      </c>
      <c r="K18" s="293">
        <v>-100</v>
      </c>
      <c r="L18" s="313"/>
      <c r="M18" s="314"/>
      <c r="N18" s="296"/>
      <c r="O18" s="293"/>
      <c r="P18" s="296" t="s">
        <v>61</v>
      </c>
      <c r="Q18" s="293">
        <v>6700</v>
      </c>
      <c r="R18" s="313"/>
      <c r="S18" s="315"/>
      <c r="T18" s="348"/>
      <c r="U18" s="350"/>
      <c r="V18" s="301"/>
      <c r="W18" s="302"/>
      <c r="X18" s="302"/>
      <c r="Y18" s="303"/>
      <c r="Z18" s="304"/>
      <c r="AA18" s="305"/>
      <c r="AB18" s="306"/>
      <c r="AC18" s="307"/>
      <c r="AD18"/>
    </row>
    <row r="19" spans="1:30" ht="27" customHeight="1" x14ac:dyDescent="0.25">
      <c r="A19" s="316">
        <v>5</v>
      </c>
      <c r="B19" s="279" t="s">
        <v>56</v>
      </c>
      <c r="C19" s="317">
        <v>0.72799999999999998</v>
      </c>
      <c r="D19" s="318">
        <v>0.7</v>
      </c>
      <c r="E19" s="319">
        <v>0.78</v>
      </c>
      <c r="F19" s="320">
        <v>200</v>
      </c>
      <c r="G19" s="320">
        <v>7400</v>
      </c>
      <c r="H19" s="321">
        <f>SUM(F19:G19)</f>
        <v>7600</v>
      </c>
      <c r="I19" s="322"/>
      <c r="J19" s="323" t="s">
        <v>60</v>
      </c>
      <c r="K19" s="320">
        <v>3600</v>
      </c>
      <c r="L19" s="324">
        <f>SUM(K17:K19)</f>
        <v>3500</v>
      </c>
      <c r="M19" s="325"/>
      <c r="N19" s="323"/>
      <c r="O19" s="320"/>
      <c r="P19" s="323" t="s">
        <v>60</v>
      </c>
      <c r="Q19" s="320">
        <v>-3500</v>
      </c>
      <c r="R19" s="324">
        <f>SUM(O17:O19)+SUM(Q17:Q19)</f>
        <v>3200</v>
      </c>
      <c r="S19" s="326">
        <v>14300</v>
      </c>
      <c r="T19" s="327">
        <v>4487000</v>
      </c>
      <c r="U19" s="328">
        <v>4142400</v>
      </c>
      <c r="V19" s="329">
        <v>4142000</v>
      </c>
      <c r="W19" s="330">
        <v>0.75</v>
      </c>
      <c r="X19" s="330">
        <v>0.76</v>
      </c>
      <c r="Y19" s="331">
        <v>1.2581800000000001</v>
      </c>
      <c r="Z19" s="332">
        <v>0.83</v>
      </c>
      <c r="AA19" s="333">
        <v>0.81749999999999545</v>
      </c>
      <c r="AB19" s="334">
        <v>2.1509999999999998</v>
      </c>
      <c r="AC19" s="335">
        <v>157.27000000000001</v>
      </c>
      <c r="AD19"/>
    </row>
    <row r="20" spans="1:30" ht="27" customHeight="1" x14ac:dyDescent="0.25">
      <c r="A20" s="289"/>
      <c r="B20" s="266"/>
      <c r="C20" s="308"/>
      <c r="D20" s="309"/>
      <c r="E20" s="310"/>
      <c r="F20" s="311"/>
      <c r="G20" s="311"/>
      <c r="H20" s="312"/>
      <c r="I20" s="295"/>
      <c r="J20" s="296"/>
      <c r="K20" s="293"/>
      <c r="L20" s="313"/>
      <c r="M20" s="314"/>
      <c r="N20" s="296"/>
      <c r="O20" s="293"/>
      <c r="P20" s="296"/>
      <c r="Q20" s="293"/>
      <c r="R20" s="313"/>
      <c r="S20" s="311"/>
      <c r="T20" s="299"/>
      <c r="U20" s="349"/>
      <c r="V20" s="340"/>
      <c r="W20" s="341"/>
      <c r="X20" s="341"/>
      <c r="Y20" s="342"/>
      <c r="Z20" s="343"/>
      <c r="AA20" s="344"/>
      <c r="AB20" s="345"/>
      <c r="AC20" s="346">
        <v>157.38</v>
      </c>
      <c r="AD20"/>
    </row>
    <row r="21" spans="1:30" ht="27" customHeight="1" x14ac:dyDescent="0.25">
      <c r="A21" s="289"/>
      <c r="B21" s="266"/>
      <c r="C21" s="308"/>
      <c r="D21" s="309"/>
      <c r="E21" s="310"/>
      <c r="F21" s="311"/>
      <c r="G21" s="311"/>
      <c r="H21" s="312"/>
      <c r="I21" s="295"/>
      <c r="J21" s="296" t="s">
        <v>64</v>
      </c>
      <c r="K21" s="293">
        <v>-700</v>
      </c>
      <c r="L21" s="313"/>
      <c r="M21" s="314"/>
      <c r="N21" s="296"/>
      <c r="O21" s="293"/>
      <c r="P21" s="296"/>
      <c r="Q21" s="293"/>
      <c r="R21" s="313"/>
      <c r="S21" s="311"/>
      <c r="T21" s="299"/>
      <c r="U21" s="300"/>
      <c r="V21" s="301"/>
      <c r="W21" s="302"/>
      <c r="X21" s="302"/>
      <c r="Y21" s="303"/>
      <c r="Z21" s="304"/>
      <c r="AA21" s="305"/>
      <c r="AB21" s="306"/>
      <c r="AC21" s="307"/>
      <c r="AD21"/>
    </row>
    <row r="22" spans="1:30" ht="27" customHeight="1" x14ac:dyDescent="0.25">
      <c r="A22" s="316">
        <v>6</v>
      </c>
      <c r="B22" s="279" t="s">
        <v>57</v>
      </c>
      <c r="C22" s="317">
        <v>0.72799999999999998</v>
      </c>
      <c r="D22" s="318">
        <v>0.7</v>
      </c>
      <c r="E22" s="319">
        <v>0.78</v>
      </c>
      <c r="F22" s="320">
        <v>200</v>
      </c>
      <c r="G22" s="320">
        <v>4600</v>
      </c>
      <c r="H22" s="321">
        <f>SUM(F22:G22)</f>
        <v>4800</v>
      </c>
      <c r="I22" s="322"/>
      <c r="J22" s="323" t="s">
        <v>60</v>
      </c>
      <c r="K22" s="320">
        <v>3500</v>
      </c>
      <c r="L22" s="324">
        <f>SUM(K20:K22)</f>
        <v>2800</v>
      </c>
      <c r="M22" s="325"/>
      <c r="N22" s="323"/>
      <c r="O22" s="320"/>
      <c r="P22" s="323" t="s">
        <v>60</v>
      </c>
      <c r="Q22" s="320">
        <v>-3600</v>
      </c>
      <c r="R22" s="324">
        <f>SUM(O20:O22)+SUM(Q20:Q22)</f>
        <v>-3600</v>
      </c>
      <c r="S22" s="326">
        <v>4000</v>
      </c>
      <c r="T22" s="327">
        <v>4491000</v>
      </c>
      <c r="U22" s="328">
        <v>4134300</v>
      </c>
      <c r="V22" s="329">
        <v>4134300</v>
      </c>
      <c r="W22" s="330">
        <v>0.751</v>
      </c>
      <c r="X22" s="330">
        <v>0.75</v>
      </c>
      <c r="Y22" s="331">
        <v>1.2581800000000001</v>
      </c>
      <c r="Z22" s="332">
        <v>0.81799999999999995</v>
      </c>
      <c r="AA22" s="333">
        <v>0.81749999999999545</v>
      </c>
      <c r="AB22" s="334">
        <v>2.1549999999999998</v>
      </c>
      <c r="AC22" s="335">
        <v>157.91</v>
      </c>
      <c r="AD22"/>
    </row>
    <row r="23" spans="1:30" ht="27" customHeight="1" x14ac:dyDescent="0.25">
      <c r="A23" s="289"/>
      <c r="B23" s="266"/>
      <c r="C23" s="308"/>
      <c r="D23" s="309"/>
      <c r="E23" s="310"/>
      <c r="F23" s="311"/>
      <c r="G23" s="311"/>
      <c r="H23" s="312"/>
      <c r="I23" s="295"/>
      <c r="J23" s="296"/>
      <c r="K23" s="293"/>
      <c r="L23" s="313"/>
      <c r="M23" s="314"/>
      <c r="N23" s="296"/>
      <c r="O23" s="293"/>
      <c r="P23" s="296"/>
      <c r="Q23" s="293"/>
      <c r="R23" s="313"/>
      <c r="S23" s="351"/>
      <c r="T23" s="338"/>
      <c r="U23" s="339"/>
      <c r="V23" s="340"/>
      <c r="W23" s="341"/>
      <c r="X23" s="341"/>
      <c r="Y23" s="342"/>
      <c r="Z23" s="343"/>
      <c r="AA23" s="344"/>
      <c r="AB23" s="345"/>
      <c r="AC23" s="346">
        <v>158.07</v>
      </c>
      <c r="AD23"/>
    </row>
    <row r="24" spans="1:30" ht="27" customHeight="1" x14ac:dyDescent="0.25">
      <c r="A24" s="289"/>
      <c r="B24" s="266"/>
      <c r="C24" s="308"/>
      <c r="D24" s="309"/>
      <c r="E24" s="310"/>
      <c r="F24" s="311"/>
      <c r="G24" s="311"/>
      <c r="H24" s="312"/>
      <c r="I24" s="295"/>
      <c r="J24" s="296" t="s">
        <v>64</v>
      </c>
      <c r="K24" s="293">
        <v>-100</v>
      </c>
      <c r="L24" s="313"/>
      <c r="M24" s="314"/>
      <c r="N24" s="296"/>
      <c r="O24" s="293"/>
      <c r="P24" s="296"/>
      <c r="Q24" s="293"/>
      <c r="R24" s="313"/>
      <c r="S24" s="311"/>
      <c r="T24" s="299"/>
      <c r="U24" s="300"/>
      <c r="V24" s="301"/>
      <c r="W24" s="302"/>
      <c r="X24" s="302"/>
      <c r="Y24" s="303"/>
      <c r="Z24" s="304"/>
      <c r="AA24" s="305"/>
      <c r="AB24" s="306"/>
      <c r="AC24" s="307"/>
      <c r="AD24"/>
    </row>
    <row r="25" spans="1:30" ht="27" customHeight="1" x14ac:dyDescent="0.25">
      <c r="A25" s="316">
        <v>9</v>
      </c>
      <c r="B25" s="279" t="s">
        <v>59</v>
      </c>
      <c r="C25" s="317">
        <v>0.72699999999999998</v>
      </c>
      <c r="D25" s="318">
        <v>0.7</v>
      </c>
      <c r="E25" s="319">
        <v>0.78</v>
      </c>
      <c r="F25" s="320">
        <v>500</v>
      </c>
      <c r="G25" s="320">
        <v>-10900</v>
      </c>
      <c r="H25" s="321">
        <f>SUM(F25:G25)</f>
        <v>-10400</v>
      </c>
      <c r="I25" s="322"/>
      <c r="J25" s="323" t="s">
        <v>60</v>
      </c>
      <c r="K25" s="320">
        <v>3600</v>
      </c>
      <c r="L25" s="324">
        <f>SUM(K23:K25)</f>
        <v>3500</v>
      </c>
      <c r="M25" s="325"/>
      <c r="N25" s="323"/>
      <c r="O25" s="320"/>
      <c r="P25" s="323" t="s">
        <v>60</v>
      </c>
      <c r="Q25" s="320">
        <v>-3600</v>
      </c>
      <c r="R25" s="324">
        <f>SUM(O23:O25)+SUM(Q23:Q25)</f>
        <v>-3600</v>
      </c>
      <c r="S25" s="326">
        <v>-10500</v>
      </c>
      <c r="T25" s="327">
        <v>4480500</v>
      </c>
      <c r="U25" s="328">
        <v>4136400</v>
      </c>
      <c r="V25" s="329">
        <v>4136300</v>
      </c>
      <c r="W25" s="330">
        <v>0.751</v>
      </c>
      <c r="X25" s="330">
        <v>0.74</v>
      </c>
      <c r="Y25" s="331">
        <v>1.2581800000000001</v>
      </c>
      <c r="Z25" s="332">
        <v>0.81799999999999995</v>
      </c>
      <c r="AA25" s="333">
        <v>0.80500000000000682</v>
      </c>
      <c r="AB25" s="334">
        <v>2.1779999999999999</v>
      </c>
      <c r="AC25" s="335">
        <v>158.9</v>
      </c>
      <c r="AD25"/>
    </row>
    <row r="26" spans="1:30" ht="27" customHeight="1" x14ac:dyDescent="0.25">
      <c r="A26" s="289"/>
      <c r="B26" s="266"/>
      <c r="C26" s="308"/>
      <c r="D26" s="309"/>
      <c r="E26" s="310"/>
      <c r="F26" s="311"/>
      <c r="G26" s="311"/>
      <c r="H26" s="312"/>
      <c r="I26" s="295"/>
      <c r="J26" s="296"/>
      <c r="K26" s="293"/>
      <c r="L26" s="313"/>
      <c r="M26" s="314"/>
      <c r="N26" s="296"/>
      <c r="O26" s="293"/>
      <c r="P26" s="296"/>
      <c r="Q26" s="293"/>
      <c r="R26" s="313"/>
      <c r="S26" s="311"/>
      <c r="T26" s="299"/>
      <c r="U26" s="300"/>
      <c r="V26" s="301"/>
      <c r="W26" s="302"/>
      <c r="X26" s="302"/>
      <c r="Y26" s="303"/>
      <c r="Z26" s="304"/>
      <c r="AA26" s="305"/>
      <c r="AB26" s="306"/>
      <c r="AC26" s="307">
        <v>157.29</v>
      </c>
      <c r="AD26"/>
    </row>
    <row r="27" spans="1:30" ht="27" customHeight="1" x14ac:dyDescent="0.25">
      <c r="A27" s="289"/>
      <c r="B27" s="266"/>
      <c r="C27" s="308"/>
      <c r="D27" s="309"/>
      <c r="E27" s="310"/>
      <c r="F27" s="311"/>
      <c r="G27" s="311"/>
      <c r="H27" s="312"/>
      <c r="I27" s="295"/>
      <c r="J27" s="296" t="s">
        <v>64</v>
      </c>
      <c r="K27" s="293">
        <v>-100</v>
      </c>
      <c r="L27" s="313"/>
      <c r="M27" s="314"/>
      <c r="N27" s="296"/>
      <c r="O27" s="293"/>
      <c r="P27" s="296"/>
      <c r="Q27" s="293"/>
      <c r="R27" s="313"/>
      <c r="S27" s="311"/>
      <c r="T27" s="299"/>
      <c r="U27" s="300"/>
      <c r="V27" s="301"/>
      <c r="W27" s="302"/>
      <c r="X27" s="302"/>
      <c r="Y27" s="303"/>
      <c r="Z27" s="304"/>
      <c r="AA27" s="305"/>
      <c r="AB27" s="306"/>
      <c r="AC27" s="307"/>
      <c r="AD27"/>
    </row>
    <row r="28" spans="1:30" ht="27" customHeight="1" x14ac:dyDescent="0.25">
      <c r="A28" s="316">
        <v>10</v>
      </c>
      <c r="B28" s="279" t="s">
        <v>58</v>
      </c>
      <c r="C28" s="317">
        <v>0.72799999999999998</v>
      </c>
      <c r="D28" s="318">
        <v>0.7</v>
      </c>
      <c r="E28" s="319">
        <v>0.78</v>
      </c>
      <c r="F28" s="320">
        <v>900</v>
      </c>
      <c r="G28" s="320">
        <v>6100</v>
      </c>
      <c r="H28" s="321">
        <f>SUM(F28:G28)</f>
        <v>7000</v>
      </c>
      <c r="I28" s="322"/>
      <c r="J28" s="323" t="s">
        <v>60</v>
      </c>
      <c r="K28" s="320">
        <v>3600</v>
      </c>
      <c r="L28" s="324">
        <f>SUM(K26:K28)</f>
        <v>3500</v>
      </c>
      <c r="M28" s="325"/>
      <c r="N28" s="323"/>
      <c r="O28" s="320"/>
      <c r="P28" s="323" t="s">
        <v>60</v>
      </c>
      <c r="Q28" s="320">
        <v>-6400</v>
      </c>
      <c r="R28" s="324">
        <f>SUM(O26:O28)+SUM(Q26:Q28)</f>
        <v>-6400</v>
      </c>
      <c r="S28" s="326">
        <v>4100</v>
      </c>
      <c r="T28" s="327">
        <v>4484600</v>
      </c>
      <c r="U28" s="328">
        <v>4126000</v>
      </c>
      <c r="V28" s="329">
        <v>4126000</v>
      </c>
      <c r="W28" s="330">
        <v>0.752</v>
      </c>
      <c r="X28" s="330">
        <v>0.74</v>
      </c>
      <c r="Y28" s="331">
        <v>1.2663599999999999</v>
      </c>
      <c r="Z28" s="332">
        <v>0.80800000000000005</v>
      </c>
      <c r="AA28" s="333">
        <v>0.8125</v>
      </c>
      <c r="AB28" s="334">
        <v>2.1739999999999999</v>
      </c>
      <c r="AC28" s="335">
        <v>157.94999999999999</v>
      </c>
      <c r="AD28"/>
    </row>
    <row r="29" spans="1:30" ht="27" customHeight="1" x14ac:dyDescent="0.25">
      <c r="A29" s="289"/>
      <c r="B29" s="266"/>
      <c r="C29" s="308"/>
      <c r="D29" s="309"/>
      <c r="E29" s="310"/>
      <c r="F29" s="311"/>
      <c r="G29" s="311"/>
      <c r="H29" s="312"/>
      <c r="I29" s="295"/>
      <c r="J29" s="296"/>
      <c r="K29" s="293"/>
      <c r="L29" s="313"/>
      <c r="M29" s="314"/>
      <c r="N29" s="296"/>
      <c r="O29" s="293"/>
      <c r="P29" s="296"/>
      <c r="Q29" s="293"/>
      <c r="R29" s="313"/>
      <c r="S29" s="311"/>
      <c r="T29" s="299"/>
      <c r="U29" s="300"/>
      <c r="V29" s="301"/>
      <c r="W29" s="302"/>
      <c r="X29" s="302"/>
      <c r="Y29" s="303"/>
      <c r="Z29" s="304"/>
      <c r="AA29" s="305"/>
      <c r="AB29" s="306"/>
      <c r="AC29" s="307">
        <v>157.87</v>
      </c>
      <c r="AD29"/>
    </row>
    <row r="30" spans="1:30" ht="27" customHeight="1" x14ac:dyDescent="0.25">
      <c r="A30" s="289"/>
      <c r="B30" s="266"/>
      <c r="C30" s="308"/>
      <c r="D30" s="309"/>
      <c r="E30" s="310"/>
      <c r="F30" s="311"/>
      <c r="G30" s="311"/>
      <c r="H30" s="312"/>
      <c r="I30" s="295"/>
      <c r="J30" s="296"/>
      <c r="K30" s="293"/>
      <c r="L30" s="313"/>
      <c r="M30" s="314"/>
      <c r="N30" s="296"/>
      <c r="O30" s="293"/>
      <c r="P30" s="296" t="s">
        <v>61</v>
      </c>
      <c r="Q30" s="293">
        <v>6600</v>
      </c>
      <c r="R30" s="313"/>
      <c r="S30" s="311"/>
      <c r="T30" s="299"/>
      <c r="U30" s="300"/>
      <c r="V30" s="301"/>
      <c r="W30" s="302"/>
      <c r="X30" s="302"/>
      <c r="Y30" s="303"/>
      <c r="Z30" s="304"/>
      <c r="AA30" s="305"/>
      <c r="AB30" s="306"/>
      <c r="AC30" s="307"/>
      <c r="AD30"/>
    </row>
    <row r="31" spans="1:30" ht="27" customHeight="1" x14ac:dyDescent="0.25">
      <c r="A31" s="316">
        <v>11</v>
      </c>
      <c r="B31" s="279" t="s">
        <v>55</v>
      </c>
      <c r="C31" s="317">
        <v>0.72699999999999998</v>
      </c>
      <c r="D31" s="318">
        <v>0.7</v>
      </c>
      <c r="E31" s="319">
        <v>0.72899999999999998</v>
      </c>
      <c r="F31" s="320">
        <v>500</v>
      </c>
      <c r="G31" s="320">
        <v>-4600</v>
      </c>
      <c r="H31" s="321">
        <f>SUM(F31:G31)</f>
        <v>-4100</v>
      </c>
      <c r="I31" s="322"/>
      <c r="J31" s="323" t="s">
        <v>60</v>
      </c>
      <c r="K31" s="320">
        <v>6400</v>
      </c>
      <c r="L31" s="324">
        <f>SUM(K29:K31)</f>
        <v>6400</v>
      </c>
      <c r="M31" s="325"/>
      <c r="N31" s="323"/>
      <c r="O31" s="320"/>
      <c r="P31" s="323" t="s">
        <v>60</v>
      </c>
      <c r="Q31" s="320">
        <v>-6300</v>
      </c>
      <c r="R31" s="324">
        <f>SUM(O29:O31)+SUM(Q29:Q31)</f>
        <v>300</v>
      </c>
      <c r="S31" s="326">
        <v>2600</v>
      </c>
      <c r="T31" s="327">
        <v>4487200</v>
      </c>
      <c r="U31" s="328">
        <v>4127100</v>
      </c>
      <c r="V31" s="329">
        <v>4127100</v>
      </c>
      <c r="W31" s="330">
        <v>0.752</v>
      </c>
      <c r="X31" s="330">
        <v>0.74</v>
      </c>
      <c r="Y31" s="331">
        <v>1.2663599999999999</v>
      </c>
      <c r="Z31" s="332">
        <v>0.81</v>
      </c>
      <c r="AA31" s="333">
        <v>0.81000000000000227</v>
      </c>
      <c r="AB31" s="334">
        <v>2.1509999999999998</v>
      </c>
      <c r="AC31" s="335">
        <v>158.38</v>
      </c>
      <c r="AD31" s="352"/>
    </row>
    <row r="32" spans="1:30" ht="27" customHeight="1" x14ac:dyDescent="0.25">
      <c r="A32" s="289"/>
      <c r="B32" s="266"/>
      <c r="C32" s="308"/>
      <c r="D32" s="309"/>
      <c r="E32" s="310"/>
      <c r="F32" s="311"/>
      <c r="G32" s="311"/>
      <c r="H32" s="312"/>
      <c r="I32" s="295"/>
      <c r="J32" s="296"/>
      <c r="K32" s="293"/>
      <c r="L32" s="313"/>
      <c r="M32" s="314"/>
      <c r="N32" s="296"/>
      <c r="O32" s="293"/>
      <c r="P32" s="296"/>
      <c r="Q32" s="293"/>
      <c r="R32" s="313"/>
      <c r="S32" s="311"/>
      <c r="T32" s="299"/>
      <c r="U32" s="300"/>
      <c r="V32" s="301"/>
      <c r="W32" s="302"/>
      <c r="X32" s="302"/>
      <c r="Y32" s="303"/>
      <c r="Z32" s="304"/>
      <c r="AA32" s="305"/>
      <c r="AB32" s="302"/>
      <c r="AC32" s="307">
        <v>158.78</v>
      </c>
      <c r="AD32"/>
    </row>
    <row r="33" spans="1:30" ht="27" customHeight="1" x14ac:dyDescent="0.25">
      <c r="A33" s="289"/>
      <c r="B33" s="266"/>
      <c r="C33" s="308"/>
      <c r="D33" s="309"/>
      <c r="E33" s="310"/>
      <c r="F33" s="311"/>
      <c r="G33" s="311"/>
      <c r="H33" s="312"/>
      <c r="I33" s="295"/>
      <c r="J33" s="296" t="s">
        <v>64</v>
      </c>
      <c r="K33" s="293">
        <v>-100</v>
      </c>
      <c r="L33" s="313"/>
      <c r="M33" s="314"/>
      <c r="N33" s="296"/>
      <c r="O33" s="293"/>
      <c r="P33" s="296"/>
      <c r="Q33" s="293"/>
      <c r="R33" s="313"/>
      <c r="S33" s="311"/>
      <c r="T33" s="299"/>
      <c r="U33" s="300"/>
      <c r="V33" s="353"/>
      <c r="W33" s="302"/>
      <c r="X33" s="302"/>
      <c r="Y33" s="303"/>
      <c r="Z33" s="304"/>
      <c r="AA33" s="305"/>
      <c r="AB33" s="306"/>
      <c r="AC33" s="307"/>
      <c r="AD33"/>
    </row>
    <row r="34" spans="1:30" ht="27" customHeight="1" x14ac:dyDescent="0.25">
      <c r="A34" s="316">
        <v>12</v>
      </c>
      <c r="B34" s="279" t="s">
        <v>56</v>
      </c>
      <c r="C34" s="317">
        <v>0.73399999999999999</v>
      </c>
      <c r="D34" s="318">
        <v>0.7</v>
      </c>
      <c r="E34" s="319">
        <v>0.78</v>
      </c>
      <c r="F34" s="320">
        <v>300</v>
      </c>
      <c r="G34" s="320">
        <v>-27300</v>
      </c>
      <c r="H34" s="321">
        <f>SUM(F34:G34)</f>
        <v>-27000</v>
      </c>
      <c r="I34" s="322"/>
      <c r="J34" s="323" t="s">
        <v>60</v>
      </c>
      <c r="K34" s="320">
        <v>6300</v>
      </c>
      <c r="L34" s="324">
        <f>SUM(K32:K34)</f>
        <v>6200</v>
      </c>
      <c r="M34" s="325"/>
      <c r="N34" s="323"/>
      <c r="O34" s="320"/>
      <c r="P34" s="323" t="s">
        <v>60</v>
      </c>
      <c r="Q34" s="320">
        <v>-6000</v>
      </c>
      <c r="R34" s="324">
        <f>SUM(O32:O34)+SUM(Q32:Q34)</f>
        <v>-6000</v>
      </c>
      <c r="S34" s="326">
        <v>-26800</v>
      </c>
      <c r="T34" s="327">
        <v>4460400</v>
      </c>
      <c r="U34" s="328">
        <v>4094800</v>
      </c>
      <c r="V34" s="329">
        <v>4094800</v>
      </c>
      <c r="W34" s="330">
        <v>0.753</v>
      </c>
      <c r="X34" s="330">
        <v>0.74</v>
      </c>
      <c r="Y34" s="331">
        <v>1.2663599999999999</v>
      </c>
      <c r="Z34" s="332">
        <v>0.81599999999999995</v>
      </c>
      <c r="AA34" s="333">
        <v>0.8125</v>
      </c>
      <c r="AB34" s="334">
        <v>2.1739999999999999</v>
      </c>
      <c r="AC34" s="335">
        <v>159.22999999999999</v>
      </c>
      <c r="AD34" s="352"/>
    </row>
    <row r="35" spans="1:30" ht="27" customHeight="1" x14ac:dyDescent="0.25">
      <c r="A35" s="289"/>
      <c r="B35" s="266"/>
      <c r="C35" s="308"/>
      <c r="D35" s="309"/>
      <c r="E35" s="310"/>
      <c r="F35" s="311"/>
      <c r="G35" s="311"/>
      <c r="H35" s="312"/>
      <c r="I35" s="295"/>
      <c r="J35" s="296"/>
      <c r="K35" s="293"/>
      <c r="L35" s="313"/>
      <c r="M35" s="314"/>
      <c r="N35" s="296"/>
      <c r="O35" s="293"/>
      <c r="P35" s="296"/>
      <c r="Q35" s="293"/>
      <c r="R35" s="313"/>
      <c r="S35" s="311"/>
      <c r="T35" s="299"/>
      <c r="U35" s="300"/>
      <c r="V35" s="353"/>
      <c r="W35" s="302"/>
      <c r="X35" s="302"/>
      <c r="Y35" s="303"/>
      <c r="Z35" s="304"/>
      <c r="AA35" s="305"/>
      <c r="AB35" s="306"/>
      <c r="AC35" s="307">
        <v>159.02000000000001</v>
      </c>
      <c r="AD35" s="352"/>
    </row>
    <row r="36" spans="1:30" ht="27" customHeight="1" x14ac:dyDescent="0.25">
      <c r="A36" s="289"/>
      <c r="B36" s="266"/>
      <c r="C36" s="308"/>
      <c r="D36" s="309"/>
      <c r="E36" s="310"/>
      <c r="F36" s="311"/>
      <c r="G36" s="311"/>
      <c r="H36" s="312"/>
      <c r="I36" s="295"/>
      <c r="J36" s="296" t="s">
        <v>64</v>
      </c>
      <c r="K36" s="293">
        <v>-600</v>
      </c>
      <c r="L36" s="313"/>
      <c r="M36" s="314"/>
      <c r="N36" s="296"/>
      <c r="O36" s="293"/>
      <c r="P36" s="296"/>
      <c r="Q36" s="293"/>
      <c r="R36" s="313"/>
      <c r="S36" s="311"/>
      <c r="T36" s="299"/>
      <c r="U36" s="300"/>
      <c r="V36" s="353"/>
      <c r="W36" s="302"/>
      <c r="X36" s="302"/>
      <c r="Y36" s="303"/>
      <c r="Z36" s="304"/>
      <c r="AA36" s="305"/>
      <c r="AB36" s="306"/>
      <c r="AC36" s="307"/>
      <c r="AD36" s="352"/>
    </row>
    <row r="37" spans="1:30" ht="27" customHeight="1" x14ac:dyDescent="0.25">
      <c r="A37" s="316">
        <v>13</v>
      </c>
      <c r="B37" s="279" t="s">
        <v>57</v>
      </c>
      <c r="C37" s="317">
        <v>0.72799999999999998</v>
      </c>
      <c r="D37" s="318">
        <v>0.7</v>
      </c>
      <c r="E37" s="319">
        <v>0.75</v>
      </c>
      <c r="F37" s="320">
        <v>200</v>
      </c>
      <c r="G37" s="320">
        <v>1900</v>
      </c>
      <c r="H37" s="321">
        <f>SUM(F37:G37)</f>
        <v>2100</v>
      </c>
      <c r="I37" s="322"/>
      <c r="J37" s="323" t="s">
        <v>60</v>
      </c>
      <c r="K37" s="320">
        <v>6000</v>
      </c>
      <c r="L37" s="324">
        <f>SUM(K35:K37)</f>
        <v>5400</v>
      </c>
      <c r="M37" s="325"/>
      <c r="N37" s="323"/>
      <c r="O37" s="320"/>
      <c r="P37" s="323" t="s">
        <v>60</v>
      </c>
      <c r="Q37" s="320">
        <v>-5600</v>
      </c>
      <c r="R37" s="324">
        <f>SUM(O35:O37)+SUM(Q35:Q37)</f>
        <v>-5600</v>
      </c>
      <c r="S37" s="326">
        <v>1900</v>
      </c>
      <c r="T37" s="327">
        <v>4462300</v>
      </c>
      <c r="U37" s="328">
        <v>4098900</v>
      </c>
      <c r="V37" s="329">
        <v>4098900</v>
      </c>
      <c r="W37" s="330">
        <v>0.753</v>
      </c>
      <c r="X37" s="330">
        <v>0.78</v>
      </c>
      <c r="Y37" s="331">
        <v>1.2663599999999999</v>
      </c>
      <c r="Z37" s="332">
        <v>0.81599999999999995</v>
      </c>
      <c r="AA37" s="333">
        <v>0.82500000000000284</v>
      </c>
      <c r="AB37" s="334">
        <v>2.2290000000000001</v>
      </c>
      <c r="AC37" s="335">
        <v>159.68</v>
      </c>
      <c r="AD37" s="352"/>
    </row>
    <row r="38" spans="1:30" ht="27" customHeight="1" x14ac:dyDescent="0.25">
      <c r="A38" s="289"/>
      <c r="B38" s="266"/>
      <c r="C38" s="290"/>
      <c r="D38" s="291"/>
      <c r="E38" s="292"/>
      <c r="F38" s="293"/>
      <c r="G38" s="293"/>
      <c r="H38" s="294"/>
      <c r="I38" s="295"/>
      <c r="J38" s="296"/>
      <c r="K38" s="293"/>
      <c r="L38" s="297"/>
      <c r="M38" s="298"/>
      <c r="N38" s="296"/>
      <c r="O38" s="293"/>
      <c r="P38" s="296"/>
      <c r="Q38" s="293"/>
      <c r="R38" s="297"/>
      <c r="S38" s="293"/>
      <c r="T38" s="299"/>
      <c r="U38" s="300"/>
      <c r="V38" s="301"/>
      <c r="W38" s="302"/>
      <c r="X38" s="302"/>
      <c r="Y38" s="303"/>
      <c r="Z38" s="304"/>
      <c r="AA38" s="305"/>
      <c r="AB38" s="306"/>
      <c r="AC38" s="307">
        <v>159.18</v>
      </c>
      <c r="AD38" s="352"/>
    </row>
    <row r="39" spans="1:30" ht="27" customHeight="1" x14ac:dyDescent="0.25">
      <c r="A39" s="289"/>
      <c r="B39" s="266"/>
      <c r="C39" s="290"/>
      <c r="D39" s="291"/>
      <c r="E39" s="292"/>
      <c r="F39" s="293"/>
      <c r="G39" s="293"/>
      <c r="H39" s="294"/>
      <c r="I39" s="295"/>
      <c r="J39" s="296" t="s">
        <v>60</v>
      </c>
      <c r="K39" s="293">
        <v>5600</v>
      </c>
      <c r="L39" s="297"/>
      <c r="M39" s="298"/>
      <c r="N39" s="296"/>
      <c r="O39" s="293"/>
      <c r="P39" s="296"/>
      <c r="Q39" s="293"/>
      <c r="R39" s="297"/>
      <c r="S39" s="293"/>
      <c r="T39" s="299"/>
      <c r="U39" s="300"/>
      <c r="V39" s="301"/>
      <c r="W39" s="302"/>
      <c r="X39" s="302"/>
      <c r="Y39" s="303"/>
      <c r="Z39" s="304"/>
      <c r="AA39" s="305"/>
      <c r="AB39" s="306"/>
      <c r="AC39" s="307"/>
      <c r="AD39" s="352"/>
    </row>
    <row r="40" spans="1:30" ht="27" customHeight="1" x14ac:dyDescent="0.25">
      <c r="A40" s="316">
        <v>16</v>
      </c>
      <c r="B40" s="279" t="s">
        <v>59</v>
      </c>
      <c r="C40" s="317">
        <v>0.72699999999999998</v>
      </c>
      <c r="D40" s="456">
        <v>0.7</v>
      </c>
      <c r="E40" s="319">
        <v>0.78</v>
      </c>
      <c r="F40" s="320">
        <v>800</v>
      </c>
      <c r="G40" s="320">
        <v>-8300</v>
      </c>
      <c r="H40" s="321">
        <f>SUM(F40:G40)</f>
        <v>-7500</v>
      </c>
      <c r="I40" s="322"/>
      <c r="J40" s="323" t="s">
        <v>91</v>
      </c>
      <c r="K40" s="320">
        <v>-50000</v>
      </c>
      <c r="L40" s="324">
        <f>SUM(K38:K40)</f>
        <v>-44400</v>
      </c>
      <c r="M40" s="457"/>
      <c r="N40" s="323"/>
      <c r="O40" s="320"/>
      <c r="P40" s="323" t="s">
        <v>60</v>
      </c>
      <c r="Q40" s="320">
        <v>-6000</v>
      </c>
      <c r="R40" s="324">
        <f>SUM(O38:O40)+SUM(Q38:Q40)</f>
        <v>-6000</v>
      </c>
      <c r="S40" s="320">
        <v>-57900</v>
      </c>
      <c r="T40" s="327">
        <v>4404400</v>
      </c>
      <c r="U40" s="328">
        <v>4056800</v>
      </c>
      <c r="V40" s="329">
        <v>1855000</v>
      </c>
      <c r="W40" s="330">
        <v>0.753</v>
      </c>
      <c r="X40" s="330">
        <v>0.79</v>
      </c>
      <c r="Y40" s="331">
        <v>1.2763599999999999</v>
      </c>
      <c r="Z40" s="332">
        <v>0.81899999999999995</v>
      </c>
      <c r="AA40" s="333">
        <v>0.81749999999999545</v>
      </c>
      <c r="AB40" s="334">
        <v>2.2599999999999998</v>
      </c>
      <c r="AC40" s="335">
        <v>159.68</v>
      </c>
      <c r="AD40" s="352"/>
    </row>
    <row r="41" spans="1:30" ht="27" customHeight="1" x14ac:dyDescent="0.25">
      <c r="A41" s="336"/>
      <c r="B41" s="458"/>
      <c r="C41" s="459"/>
      <c r="D41" s="460"/>
      <c r="E41" s="461"/>
      <c r="F41" s="351"/>
      <c r="G41" s="351"/>
      <c r="H41" s="462"/>
      <c r="I41" s="463"/>
      <c r="J41" s="464"/>
      <c r="K41" s="357"/>
      <c r="L41" s="465"/>
      <c r="M41" s="466"/>
      <c r="N41" s="464"/>
      <c r="O41" s="357"/>
      <c r="P41" s="464"/>
      <c r="Q41" s="357"/>
      <c r="R41" s="465"/>
      <c r="S41" s="351"/>
      <c r="T41" s="338"/>
      <c r="U41" s="339"/>
      <c r="V41" s="354"/>
      <c r="W41" s="341"/>
      <c r="X41" s="341"/>
      <c r="Y41" s="342"/>
      <c r="Z41" s="343"/>
      <c r="AA41" s="344"/>
      <c r="AB41" s="345"/>
      <c r="AC41" s="346">
        <v>159.08000000000001</v>
      </c>
      <c r="AD41" s="352"/>
    </row>
    <row r="42" spans="1:30" ht="27" customHeight="1" x14ac:dyDescent="0.25">
      <c r="A42" s="289"/>
      <c r="B42" s="266"/>
      <c r="C42" s="308"/>
      <c r="D42" s="309"/>
      <c r="E42" s="310"/>
      <c r="F42" s="311"/>
      <c r="G42" s="311"/>
      <c r="H42" s="312"/>
      <c r="I42" s="295"/>
      <c r="J42" s="296"/>
      <c r="K42" s="293"/>
      <c r="L42" s="313"/>
      <c r="M42" s="314"/>
      <c r="N42" s="296"/>
      <c r="O42" s="293"/>
      <c r="P42" s="296" t="s">
        <v>61</v>
      </c>
      <c r="Q42" s="293">
        <v>8000</v>
      </c>
      <c r="R42" s="313"/>
      <c r="S42" s="311"/>
      <c r="T42" s="299"/>
      <c r="U42" s="300"/>
      <c r="V42" s="353"/>
      <c r="W42" s="302"/>
      <c r="X42" s="302"/>
      <c r="Y42" s="303"/>
      <c r="Z42" s="304"/>
      <c r="AA42" s="305"/>
      <c r="AB42" s="306"/>
      <c r="AC42" s="307"/>
      <c r="AD42" s="352"/>
    </row>
    <row r="43" spans="1:30" ht="27" customHeight="1" x14ac:dyDescent="0.25">
      <c r="A43" s="316">
        <v>17</v>
      </c>
      <c r="B43" s="279" t="s">
        <v>58</v>
      </c>
      <c r="C43" s="317">
        <v>0.72699999999999998</v>
      </c>
      <c r="D43" s="318">
        <v>0.7</v>
      </c>
      <c r="E43" s="319">
        <v>0.78</v>
      </c>
      <c r="F43" s="320">
        <v>-100</v>
      </c>
      <c r="G43" s="320">
        <v>5600</v>
      </c>
      <c r="H43" s="321">
        <f>SUM(F43:G43)</f>
        <v>5500</v>
      </c>
      <c r="I43" s="322"/>
      <c r="J43" s="323" t="s">
        <v>60</v>
      </c>
      <c r="K43" s="320">
        <v>6000</v>
      </c>
      <c r="L43" s="324">
        <f>SUM(K41:K43)</f>
        <v>6000</v>
      </c>
      <c r="M43" s="325"/>
      <c r="N43" s="323"/>
      <c r="O43" s="320"/>
      <c r="P43" s="323" t="s">
        <v>60</v>
      </c>
      <c r="Q43" s="320">
        <v>-4500</v>
      </c>
      <c r="R43" s="324">
        <f>SUM(O41:O43)+SUM(Q41:Q43)</f>
        <v>3500</v>
      </c>
      <c r="S43" s="326">
        <v>15000</v>
      </c>
      <c r="T43" s="327">
        <v>4419400</v>
      </c>
      <c r="U43" s="328">
        <v>4075100</v>
      </c>
      <c r="V43" s="329">
        <v>3844500</v>
      </c>
      <c r="W43" s="330">
        <v>0.753</v>
      </c>
      <c r="X43" s="330">
        <v>0.8</v>
      </c>
      <c r="Y43" s="331">
        <v>1.2763599999999999</v>
      </c>
      <c r="Z43" s="332">
        <v>0.81899999999999995</v>
      </c>
      <c r="AA43" s="333">
        <v>0.81749999999999545</v>
      </c>
      <c r="AB43" s="334">
        <v>2.2509999999999999</v>
      </c>
      <c r="AC43" s="335">
        <v>159.5</v>
      </c>
      <c r="AD43" s="352"/>
    </row>
    <row r="44" spans="1:30" ht="27" customHeight="1" x14ac:dyDescent="0.25">
      <c r="A44" s="336"/>
      <c r="B44" s="266"/>
      <c r="C44" s="308"/>
      <c r="D44" s="309"/>
      <c r="E44" s="310"/>
      <c r="F44" s="311"/>
      <c r="G44" s="311"/>
      <c r="H44" s="312"/>
      <c r="I44" s="295"/>
      <c r="J44" s="296"/>
      <c r="K44" s="293"/>
      <c r="L44" s="313"/>
      <c r="M44" s="314"/>
      <c r="N44" s="296"/>
      <c r="O44" s="293"/>
      <c r="P44" s="296"/>
      <c r="Q44" s="293"/>
      <c r="R44" s="313"/>
      <c r="S44" s="351"/>
      <c r="T44" s="338"/>
      <c r="U44" s="339"/>
      <c r="V44" s="354"/>
      <c r="W44" s="341"/>
      <c r="X44" s="341"/>
      <c r="Y44" s="342"/>
      <c r="Z44" s="343"/>
      <c r="AA44" s="344"/>
      <c r="AB44" s="345"/>
      <c r="AC44" s="346">
        <v>158.57</v>
      </c>
      <c r="AD44" s="352"/>
    </row>
    <row r="45" spans="1:30" ht="27" customHeight="1" x14ac:dyDescent="0.25">
      <c r="A45" s="289"/>
      <c r="B45" s="266"/>
      <c r="C45" s="308"/>
      <c r="D45" s="309"/>
      <c r="E45" s="310"/>
      <c r="F45" s="311"/>
      <c r="G45" s="311"/>
      <c r="H45" s="312"/>
      <c r="I45" s="295"/>
      <c r="J45" s="296" t="s">
        <v>62</v>
      </c>
      <c r="K45" s="293">
        <v>-8000</v>
      </c>
      <c r="L45" s="313"/>
      <c r="M45" s="314"/>
      <c r="N45" s="296"/>
      <c r="O45" s="293"/>
      <c r="P45" s="296"/>
      <c r="Q45" s="293"/>
      <c r="R45" s="313"/>
      <c r="S45" s="311"/>
      <c r="T45" s="299"/>
      <c r="U45" s="300"/>
      <c r="V45" s="353"/>
      <c r="W45" s="302"/>
      <c r="X45" s="302"/>
      <c r="Y45" s="303"/>
      <c r="Z45" s="304"/>
      <c r="AA45" s="305"/>
      <c r="AB45" s="306"/>
      <c r="AC45" s="307"/>
      <c r="AD45" s="352"/>
    </row>
    <row r="46" spans="1:30" ht="27" customHeight="1" x14ac:dyDescent="0.25">
      <c r="A46" s="316">
        <v>18</v>
      </c>
      <c r="B46" s="279" t="s">
        <v>55</v>
      </c>
      <c r="C46" s="317">
        <v>0.72699999999999998</v>
      </c>
      <c r="D46" s="318">
        <v>0.7</v>
      </c>
      <c r="E46" s="319">
        <v>0.78</v>
      </c>
      <c r="F46" s="320">
        <v>-300</v>
      </c>
      <c r="G46" s="320">
        <v>-10500</v>
      </c>
      <c r="H46" s="321">
        <f>SUM(F46:G46)</f>
        <v>-10800</v>
      </c>
      <c r="I46" s="322"/>
      <c r="J46" s="323" t="s">
        <v>60</v>
      </c>
      <c r="K46" s="320">
        <v>4500</v>
      </c>
      <c r="L46" s="324">
        <f>SUM(K44:K46)</f>
        <v>-3500</v>
      </c>
      <c r="M46" s="325"/>
      <c r="N46" s="323" t="s">
        <v>62</v>
      </c>
      <c r="O46" s="320">
        <v>8000</v>
      </c>
      <c r="P46" s="323" t="s">
        <v>60</v>
      </c>
      <c r="Q46" s="320">
        <v>-4600</v>
      </c>
      <c r="R46" s="324">
        <f>SUM(O44:O46)+SUM(Q44:Q46)</f>
        <v>3400</v>
      </c>
      <c r="S46" s="320">
        <v>-10900</v>
      </c>
      <c r="T46" s="327">
        <v>4408500</v>
      </c>
      <c r="U46" s="328">
        <v>4058400</v>
      </c>
      <c r="V46" s="355">
        <v>3969100</v>
      </c>
      <c r="W46" s="330">
        <v>0.753</v>
      </c>
      <c r="X46" s="330">
        <v>0.8</v>
      </c>
      <c r="Y46" s="331">
        <v>1.2927299999999999</v>
      </c>
      <c r="Z46" s="332">
        <v>0.81200000000000006</v>
      </c>
      <c r="AA46" s="333">
        <v>0.96250000000000568</v>
      </c>
      <c r="AB46" s="334">
        <v>2.2050000000000001</v>
      </c>
      <c r="AC46" s="335">
        <v>159.13999999999999</v>
      </c>
      <c r="AD46" s="352"/>
    </row>
    <row r="47" spans="1:30" ht="27" customHeight="1" x14ac:dyDescent="0.25">
      <c r="A47" s="289"/>
      <c r="B47" s="266"/>
      <c r="C47" s="308"/>
      <c r="D47" s="309"/>
      <c r="E47" s="310"/>
      <c r="F47" s="311"/>
      <c r="G47" s="311"/>
      <c r="H47" s="312"/>
      <c r="I47" s="295"/>
      <c r="J47" s="296"/>
      <c r="K47" s="293"/>
      <c r="L47" s="313"/>
      <c r="M47" s="314"/>
      <c r="N47" s="356"/>
      <c r="O47" s="357"/>
      <c r="P47" s="296"/>
      <c r="Q47" s="293"/>
      <c r="R47" s="313"/>
      <c r="S47" s="311"/>
      <c r="T47" s="299"/>
      <c r="U47" s="300"/>
      <c r="V47" s="353"/>
      <c r="W47" s="302"/>
      <c r="X47" s="302"/>
      <c r="Y47" s="303"/>
      <c r="Z47" s="304"/>
      <c r="AA47" s="305"/>
      <c r="AB47" s="306"/>
      <c r="AC47" s="307">
        <v>159.21</v>
      </c>
      <c r="AD47" s="352"/>
    </row>
    <row r="48" spans="1:30" ht="27" customHeight="1" x14ac:dyDescent="0.25">
      <c r="A48" s="289"/>
      <c r="B48" s="266"/>
      <c r="C48" s="308"/>
      <c r="D48" s="309"/>
      <c r="E48" s="310"/>
      <c r="F48" s="311"/>
      <c r="G48" s="311"/>
      <c r="H48" s="312"/>
      <c r="I48" s="295"/>
      <c r="J48" s="296" t="s">
        <v>64</v>
      </c>
      <c r="K48" s="293">
        <v>-100</v>
      </c>
      <c r="L48" s="313"/>
      <c r="M48" s="314"/>
      <c r="N48" s="296"/>
      <c r="O48" s="293"/>
      <c r="P48" s="296"/>
      <c r="Q48" s="293"/>
      <c r="R48" s="313"/>
      <c r="S48" s="311"/>
      <c r="T48" s="299"/>
      <c r="U48" s="300"/>
      <c r="V48" s="353"/>
      <c r="W48" s="302"/>
      <c r="X48" s="302"/>
      <c r="Y48" s="303"/>
      <c r="Z48" s="304"/>
      <c r="AA48" s="305"/>
      <c r="AB48" s="306"/>
      <c r="AC48" s="307"/>
      <c r="AD48" s="352"/>
    </row>
    <row r="49" spans="1:30" ht="27" customHeight="1" x14ac:dyDescent="0.25">
      <c r="A49" s="316">
        <v>19</v>
      </c>
      <c r="B49" s="279" t="s">
        <v>56</v>
      </c>
      <c r="C49" s="317">
        <v>0.72799999999999998</v>
      </c>
      <c r="D49" s="318">
        <v>0.7</v>
      </c>
      <c r="E49" s="319">
        <v>0.75</v>
      </c>
      <c r="F49" s="320">
        <v>-200</v>
      </c>
      <c r="G49" s="320">
        <v>22100</v>
      </c>
      <c r="H49" s="321">
        <f t="shared" ref="H49" si="0">SUM(F49:G49)</f>
        <v>21900</v>
      </c>
      <c r="I49" s="322"/>
      <c r="J49" s="323" t="s">
        <v>60</v>
      </c>
      <c r="K49" s="320">
        <v>4600</v>
      </c>
      <c r="L49" s="324">
        <f>SUM(K47:K49)</f>
        <v>4500</v>
      </c>
      <c r="M49" s="325"/>
      <c r="N49" s="323"/>
      <c r="O49" s="320"/>
      <c r="P49" s="323" t="s">
        <v>60</v>
      </c>
      <c r="Q49" s="320">
        <v>-3100</v>
      </c>
      <c r="R49" s="324">
        <f>SUM(O47:O49)+SUM(Q47:Q49)</f>
        <v>-3100</v>
      </c>
      <c r="S49" s="320">
        <v>23300</v>
      </c>
      <c r="T49" s="327">
        <v>4431800</v>
      </c>
      <c r="U49" s="328">
        <v>4078800</v>
      </c>
      <c r="V49" s="355">
        <v>4071100</v>
      </c>
      <c r="W49" s="330">
        <v>0.755</v>
      </c>
      <c r="X49" s="330">
        <v>0.8</v>
      </c>
      <c r="Y49" s="331">
        <v>1.2827299999999999</v>
      </c>
      <c r="Z49" s="332">
        <v>0.96399999999999997</v>
      </c>
      <c r="AA49" s="333">
        <v>0.96500000000000341</v>
      </c>
      <c r="AB49" s="334">
        <v>2.246</v>
      </c>
      <c r="AC49" s="335">
        <v>159.83000000000001</v>
      </c>
      <c r="AD49" s="352"/>
    </row>
    <row r="50" spans="1:30" ht="27" customHeight="1" x14ac:dyDescent="0.25">
      <c r="A50" s="289"/>
      <c r="B50" s="266"/>
      <c r="C50" s="308"/>
      <c r="D50" s="309"/>
      <c r="E50" s="310"/>
      <c r="F50" s="311"/>
      <c r="G50" s="311"/>
      <c r="H50" s="312"/>
      <c r="I50" s="295"/>
      <c r="J50" s="296"/>
      <c r="K50" s="293"/>
      <c r="L50" s="313"/>
      <c r="M50" s="314"/>
      <c r="N50" s="296"/>
      <c r="O50" s="293"/>
      <c r="P50" s="296"/>
      <c r="Q50" s="293"/>
      <c r="R50" s="313"/>
      <c r="S50" s="311"/>
      <c r="T50" s="299"/>
      <c r="U50" s="300"/>
      <c r="V50" s="353"/>
      <c r="W50" s="302"/>
      <c r="X50" s="302"/>
      <c r="Y50" s="303"/>
      <c r="Z50" s="304"/>
      <c r="AA50" s="305"/>
      <c r="AB50" s="306"/>
      <c r="AC50" s="307">
        <v>159.04</v>
      </c>
      <c r="AD50" s="352"/>
    </row>
    <row r="51" spans="1:30" ht="27" customHeight="1" x14ac:dyDescent="0.25">
      <c r="A51" s="289"/>
      <c r="B51" s="266"/>
      <c r="C51" s="308"/>
      <c r="D51" s="309"/>
      <c r="E51" s="310"/>
      <c r="F51" s="311"/>
      <c r="G51" s="311"/>
      <c r="H51" s="312"/>
      <c r="I51" s="295"/>
      <c r="J51" s="296" t="s">
        <v>64</v>
      </c>
      <c r="K51" s="293">
        <v>-100</v>
      </c>
      <c r="L51" s="313"/>
      <c r="M51" s="314"/>
      <c r="N51" s="296"/>
      <c r="O51" s="293"/>
      <c r="P51" s="296"/>
      <c r="Q51" s="293"/>
      <c r="R51" s="313"/>
      <c r="S51" s="311"/>
      <c r="T51" s="299"/>
      <c r="U51" s="300"/>
      <c r="V51" s="353"/>
      <c r="W51" s="302"/>
      <c r="X51" s="302"/>
      <c r="Y51" s="303"/>
      <c r="Z51" s="304"/>
      <c r="AA51" s="305"/>
      <c r="AB51" s="306"/>
      <c r="AC51" s="307"/>
      <c r="AD51" s="352"/>
    </row>
    <row r="52" spans="1:30" ht="27" customHeight="1" x14ac:dyDescent="0.25">
      <c r="A52" s="316">
        <v>23</v>
      </c>
      <c r="B52" s="279" t="s">
        <v>59</v>
      </c>
      <c r="C52" s="317">
        <v>0.72699999999999998</v>
      </c>
      <c r="D52" s="318">
        <v>0.7</v>
      </c>
      <c r="E52" s="319">
        <v>0.85</v>
      </c>
      <c r="F52" s="320">
        <v>200</v>
      </c>
      <c r="G52" s="320">
        <v>78800</v>
      </c>
      <c r="H52" s="321">
        <f t="shared" ref="H52" si="1">SUM(F52:G52)</f>
        <v>79000</v>
      </c>
      <c r="I52" s="322"/>
      <c r="J52" s="323" t="s">
        <v>60</v>
      </c>
      <c r="K52" s="320">
        <v>3100</v>
      </c>
      <c r="L52" s="324">
        <f>SUM(K50:K52)</f>
        <v>3000</v>
      </c>
      <c r="M52" s="325"/>
      <c r="N52" s="323"/>
      <c r="O52" s="320"/>
      <c r="P52" s="323" t="s">
        <v>60</v>
      </c>
      <c r="Q52" s="320">
        <v>-6700</v>
      </c>
      <c r="R52" s="324">
        <f>SUM(O50:O52)+SUM(Q50:Q52)</f>
        <v>-6700</v>
      </c>
      <c r="S52" s="320">
        <v>75300</v>
      </c>
      <c r="T52" s="327">
        <v>4507100</v>
      </c>
      <c r="U52" s="328">
        <v>4146800</v>
      </c>
      <c r="V52" s="355">
        <v>4141300</v>
      </c>
      <c r="W52" s="330">
        <v>0.754</v>
      </c>
      <c r="X52" s="330">
        <v>0.79</v>
      </c>
      <c r="Y52" s="331">
        <v>1.2827299999999999</v>
      </c>
      <c r="Z52" s="332">
        <v>0.96399999999999997</v>
      </c>
      <c r="AA52" s="333">
        <v>0.99500000000000455</v>
      </c>
      <c r="AB52" s="334">
        <v>2.2879999999999998</v>
      </c>
      <c r="AC52" s="335">
        <v>159.65</v>
      </c>
      <c r="AD52" s="352"/>
    </row>
    <row r="53" spans="1:30" ht="27" customHeight="1" x14ac:dyDescent="0.25">
      <c r="A53" s="289"/>
      <c r="B53" s="266"/>
      <c r="C53" s="308"/>
      <c r="D53" s="309"/>
      <c r="E53" s="310"/>
      <c r="F53" s="311"/>
      <c r="G53" s="311"/>
      <c r="H53" s="312"/>
      <c r="I53" s="295"/>
      <c r="J53" s="296"/>
      <c r="K53" s="293"/>
      <c r="L53" s="313"/>
      <c r="M53" s="314"/>
      <c r="N53" s="296"/>
      <c r="O53" s="293"/>
      <c r="P53" s="296"/>
      <c r="Q53" s="293"/>
      <c r="R53" s="313"/>
      <c r="S53" s="311"/>
      <c r="T53" s="299"/>
      <c r="U53" s="300"/>
      <c r="V53" s="353"/>
      <c r="W53" s="302"/>
      <c r="X53" s="302"/>
      <c r="Y53" s="303"/>
      <c r="Z53" s="304"/>
      <c r="AA53" s="305"/>
      <c r="AB53" s="306"/>
      <c r="AC53" s="307">
        <v>158.29</v>
      </c>
      <c r="AD53" s="352"/>
    </row>
    <row r="54" spans="1:30" ht="27" customHeight="1" x14ac:dyDescent="0.25">
      <c r="A54" s="289"/>
      <c r="B54" s="266"/>
      <c r="C54" s="308"/>
      <c r="D54" s="309"/>
      <c r="E54" s="310"/>
      <c r="F54" s="311"/>
      <c r="G54" s="311"/>
      <c r="H54" s="312"/>
      <c r="I54" s="295"/>
      <c r="J54" s="296" t="s">
        <v>64</v>
      </c>
      <c r="K54" s="293">
        <v>-100</v>
      </c>
      <c r="L54" s="313"/>
      <c r="M54" s="314"/>
      <c r="N54" s="296"/>
      <c r="O54" s="293"/>
      <c r="P54" s="296"/>
      <c r="Q54" s="293"/>
      <c r="R54" s="313"/>
      <c r="S54" s="311"/>
      <c r="T54" s="299"/>
      <c r="U54" s="300"/>
      <c r="V54" s="353"/>
      <c r="W54" s="302"/>
      <c r="X54" s="302"/>
      <c r="Y54" s="303"/>
      <c r="Z54" s="304"/>
      <c r="AA54" s="305"/>
      <c r="AB54" s="306"/>
      <c r="AC54" s="307"/>
      <c r="AD54" s="352"/>
    </row>
    <row r="55" spans="1:30" ht="27" customHeight="1" x14ac:dyDescent="0.25">
      <c r="A55" s="316">
        <v>24</v>
      </c>
      <c r="B55" s="279" t="s">
        <v>58</v>
      </c>
      <c r="C55" s="317">
        <v>0.72699999999999998</v>
      </c>
      <c r="D55" s="318">
        <v>0.7</v>
      </c>
      <c r="E55" s="319">
        <v>0.78</v>
      </c>
      <c r="F55" s="320">
        <v>700</v>
      </c>
      <c r="G55" s="320">
        <v>-1500</v>
      </c>
      <c r="H55" s="321">
        <f t="shared" ref="H55" si="2">SUM(F55:G55)</f>
        <v>-800</v>
      </c>
      <c r="I55" s="322"/>
      <c r="J55" s="323" t="s">
        <v>60</v>
      </c>
      <c r="K55" s="320">
        <v>6700</v>
      </c>
      <c r="L55" s="324">
        <f>SUM(K53:K55)</f>
        <v>6600</v>
      </c>
      <c r="M55" s="325"/>
      <c r="N55" s="323"/>
      <c r="O55" s="320"/>
      <c r="P55" s="323" t="s">
        <v>60</v>
      </c>
      <c r="Q55" s="320">
        <v>-5500</v>
      </c>
      <c r="R55" s="324">
        <f>SUM(O53:O55)+SUM(Q53:Q55)</f>
        <v>-5500</v>
      </c>
      <c r="S55" s="320">
        <v>300</v>
      </c>
      <c r="T55" s="327">
        <v>4507400</v>
      </c>
      <c r="U55" s="328">
        <v>4154000</v>
      </c>
      <c r="V55" s="355">
        <v>4149600</v>
      </c>
      <c r="W55" s="330">
        <v>0.75</v>
      </c>
      <c r="X55" s="330">
        <v>0.79500000000000004</v>
      </c>
      <c r="Y55" s="331">
        <v>1.2827299999999999</v>
      </c>
      <c r="Z55" s="332">
        <v>0.97899999999999998</v>
      </c>
      <c r="AA55" s="333">
        <v>0.96999999999999886</v>
      </c>
      <c r="AB55" s="334">
        <v>2.2509999999999999</v>
      </c>
      <c r="AC55" s="335">
        <v>158.79</v>
      </c>
      <c r="AD55" s="352"/>
    </row>
    <row r="56" spans="1:30" ht="27" customHeight="1" x14ac:dyDescent="0.25">
      <c r="A56" s="289"/>
      <c r="B56" s="266"/>
      <c r="C56" s="308"/>
      <c r="D56" s="309"/>
      <c r="E56" s="310"/>
      <c r="F56" s="311"/>
      <c r="G56" s="311"/>
      <c r="H56" s="312"/>
      <c r="I56" s="295"/>
      <c r="J56" s="296"/>
      <c r="K56" s="293"/>
      <c r="L56" s="313"/>
      <c r="M56" s="314"/>
      <c r="N56" s="296"/>
      <c r="O56" s="293"/>
      <c r="P56" s="296"/>
      <c r="Q56" s="293"/>
      <c r="R56" s="313"/>
      <c r="S56" s="311"/>
      <c r="T56" s="299"/>
      <c r="U56" s="300"/>
      <c r="V56" s="353"/>
      <c r="W56" s="302"/>
      <c r="X56" s="302"/>
      <c r="Y56" s="303"/>
      <c r="Z56" s="304"/>
      <c r="AA56" s="305"/>
      <c r="AB56" s="306"/>
      <c r="AC56" s="307">
        <v>158.57</v>
      </c>
      <c r="AD56" s="352"/>
    </row>
    <row r="57" spans="1:30" ht="27" customHeight="1" x14ac:dyDescent="0.25">
      <c r="A57" s="289"/>
      <c r="B57" s="266"/>
      <c r="C57" s="308"/>
      <c r="D57" s="309"/>
      <c r="E57" s="310"/>
      <c r="F57" s="311"/>
      <c r="G57" s="311"/>
      <c r="H57" s="312"/>
      <c r="I57" s="295"/>
      <c r="J57" s="296" t="s">
        <v>64</v>
      </c>
      <c r="K57" s="293">
        <v>-100</v>
      </c>
      <c r="L57" s="313"/>
      <c r="M57" s="314"/>
      <c r="N57" s="296"/>
      <c r="O57" s="293"/>
      <c r="P57" s="296"/>
      <c r="Q57" s="293"/>
      <c r="R57" s="313"/>
      <c r="S57" s="311"/>
      <c r="T57" s="299"/>
      <c r="U57" s="300"/>
      <c r="V57" s="353"/>
      <c r="W57" s="302"/>
      <c r="X57" s="302"/>
      <c r="Y57" s="303"/>
      <c r="Z57" s="304"/>
      <c r="AA57" s="305"/>
      <c r="AB57" s="306"/>
      <c r="AC57" s="307"/>
      <c r="AD57" s="352"/>
    </row>
    <row r="58" spans="1:30" ht="27" customHeight="1" x14ac:dyDescent="0.25">
      <c r="A58" s="316">
        <v>25</v>
      </c>
      <c r="B58" s="279" t="s">
        <v>55</v>
      </c>
      <c r="C58" s="317">
        <v>0.72699999999999998</v>
      </c>
      <c r="D58" s="318">
        <v>0.7</v>
      </c>
      <c r="E58" s="319">
        <v>0.78</v>
      </c>
      <c r="F58" s="320">
        <v>400</v>
      </c>
      <c r="G58" s="320">
        <v>28200</v>
      </c>
      <c r="H58" s="321">
        <f t="shared" ref="H58" si="3">SUM(F58:G58)</f>
        <v>28600</v>
      </c>
      <c r="I58" s="322"/>
      <c r="J58" s="323" t="s">
        <v>60</v>
      </c>
      <c r="K58" s="320">
        <v>5500</v>
      </c>
      <c r="L58" s="324">
        <f>SUM(K56:K58)</f>
        <v>5400</v>
      </c>
      <c r="M58" s="325"/>
      <c r="N58" s="323"/>
      <c r="O58" s="320"/>
      <c r="P58" s="323" t="s">
        <v>60</v>
      </c>
      <c r="Q58" s="320">
        <v>-4100</v>
      </c>
      <c r="R58" s="324">
        <f>SUM(O56:O58)+SUM(Q56:Q58)</f>
        <v>-4100</v>
      </c>
      <c r="S58" s="320">
        <v>29900</v>
      </c>
      <c r="T58" s="327">
        <v>4537300</v>
      </c>
      <c r="U58" s="328">
        <v>4183700</v>
      </c>
      <c r="V58" s="355">
        <v>4179300</v>
      </c>
      <c r="W58" s="330">
        <v>0.746</v>
      </c>
      <c r="X58" s="330">
        <v>0.8</v>
      </c>
      <c r="Y58" s="331">
        <v>1.2827299999999999</v>
      </c>
      <c r="Z58" s="332">
        <v>0.97899999999999998</v>
      </c>
      <c r="AA58" s="333">
        <v>0.98749999999999716</v>
      </c>
      <c r="AB58" s="334">
        <v>2.2370000000000001</v>
      </c>
      <c r="AC58" s="335">
        <v>159.16</v>
      </c>
      <c r="AD58" s="352"/>
    </row>
    <row r="59" spans="1:30" ht="27" customHeight="1" x14ac:dyDescent="0.25">
      <c r="A59" s="289"/>
      <c r="B59" s="266"/>
      <c r="C59" s="308"/>
      <c r="D59" s="309"/>
      <c r="E59" s="310"/>
      <c r="F59" s="311"/>
      <c r="G59" s="311"/>
      <c r="H59" s="312"/>
      <c r="I59" s="295"/>
      <c r="J59" s="296"/>
      <c r="K59" s="293"/>
      <c r="L59" s="313"/>
      <c r="M59" s="314"/>
      <c r="N59" s="296"/>
      <c r="O59" s="293"/>
      <c r="P59" s="296"/>
      <c r="Q59" s="293"/>
      <c r="R59" s="313"/>
      <c r="S59" s="311"/>
      <c r="T59" s="299"/>
      <c r="U59" s="300"/>
      <c r="V59" s="353"/>
      <c r="W59" s="302"/>
      <c r="X59" s="302"/>
      <c r="Y59" s="303"/>
      <c r="Z59" s="304"/>
      <c r="AA59" s="305"/>
      <c r="AB59" s="306"/>
      <c r="AC59" s="307">
        <v>159.29</v>
      </c>
      <c r="AD59" s="352"/>
    </row>
    <row r="60" spans="1:30" ht="27" customHeight="1" x14ac:dyDescent="0.25">
      <c r="A60" s="289"/>
      <c r="B60" s="266"/>
      <c r="C60" s="308"/>
      <c r="D60" s="309"/>
      <c r="E60" s="310"/>
      <c r="F60" s="311"/>
      <c r="G60" s="311"/>
      <c r="H60" s="312"/>
      <c r="I60" s="295"/>
      <c r="J60" s="296"/>
      <c r="K60" s="293"/>
      <c r="L60" s="313"/>
      <c r="M60" s="314"/>
      <c r="N60" s="296"/>
      <c r="O60" s="293"/>
      <c r="P60" s="296" t="s">
        <v>61</v>
      </c>
      <c r="Q60" s="293">
        <v>6100</v>
      </c>
      <c r="R60" s="313"/>
      <c r="S60" s="311"/>
      <c r="T60" s="299"/>
      <c r="U60" s="300"/>
      <c r="V60" s="353"/>
      <c r="W60" s="302"/>
      <c r="X60" s="302"/>
      <c r="Y60" s="303"/>
      <c r="Z60" s="304"/>
      <c r="AA60" s="305"/>
      <c r="AB60" s="306"/>
      <c r="AC60" s="307"/>
      <c r="AD60" s="352"/>
    </row>
    <row r="61" spans="1:30" ht="27" customHeight="1" x14ac:dyDescent="0.25">
      <c r="A61" s="316">
        <v>26</v>
      </c>
      <c r="B61" s="279" t="s">
        <v>56</v>
      </c>
      <c r="C61" s="317">
        <v>0.72699999999999998</v>
      </c>
      <c r="D61" s="318">
        <v>0.7</v>
      </c>
      <c r="E61" s="319">
        <v>0.77500000000000002</v>
      </c>
      <c r="F61" s="320">
        <v>-300</v>
      </c>
      <c r="G61" s="320">
        <v>10100</v>
      </c>
      <c r="H61" s="321">
        <f t="shared" ref="H61" si="4">SUM(F61:G61)</f>
        <v>9800</v>
      </c>
      <c r="I61" s="322"/>
      <c r="J61" s="323" t="s">
        <v>60</v>
      </c>
      <c r="K61" s="320">
        <v>4100</v>
      </c>
      <c r="L61" s="324">
        <f>SUM(K59:K61)</f>
        <v>4100</v>
      </c>
      <c r="M61" s="325"/>
      <c r="N61" s="323"/>
      <c r="O61" s="320"/>
      <c r="P61" s="323" t="s">
        <v>60</v>
      </c>
      <c r="Q61" s="320">
        <v>-3200</v>
      </c>
      <c r="R61" s="324">
        <f>SUM(O59:O61)+SUM(Q59:Q61)</f>
        <v>2900</v>
      </c>
      <c r="S61" s="320">
        <v>16800</v>
      </c>
      <c r="T61" s="327">
        <v>4554100</v>
      </c>
      <c r="U61" s="328">
        <v>4204200</v>
      </c>
      <c r="V61" s="355">
        <v>4202900</v>
      </c>
      <c r="W61" s="330">
        <v>0.745</v>
      </c>
      <c r="X61" s="330">
        <v>0.81</v>
      </c>
      <c r="Y61" s="331">
        <v>1.2827299999999999</v>
      </c>
      <c r="Z61" s="332">
        <v>0.97899999999999998</v>
      </c>
      <c r="AA61" s="333">
        <v>0.97750000000000625</v>
      </c>
      <c r="AB61" s="334">
        <v>2.2559999999999998</v>
      </c>
      <c r="AC61" s="335">
        <v>159.53</v>
      </c>
      <c r="AD61" s="352"/>
    </row>
    <row r="62" spans="1:30" ht="27" customHeight="1" x14ac:dyDescent="0.25">
      <c r="A62" s="289"/>
      <c r="B62" s="266"/>
      <c r="C62" s="290"/>
      <c r="D62" s="291"/>
      <c r="E62" s="292"/>
      <c r="F62" s="293"/>
      <c r="G62" s="293"/>
      <c r="H62" s="294"/>
      <c r="I62" s="295"/>
      <c r="J62" s="296"/>
      <c r="K62" s="293"/>
      <c r="L62" s="297"/>
      <c r="M62" s="298"/>
      <c r="N62" s="296"/>
      <c r="O62" s="293"/>
      <c r="P62" s="296"/>
      <c r="Q62" s="293"/>
      <c r="R62" s="297"/>
      <c r="S62" s="293"/>
      <c r="T62" s="299"/>
      <c r="U62" s="300"/>
      <c r="V62" s="353"/>
      <c r="W62" s="302"/>
      <c r="X62" s="302"/>
      <c r="Y62" s="303"/>
      <c r="Z62" s="304"/>
      <c r="AA62" s="305"/>
      <c r="AB62" s="306"/>
      <c r="AC62" s="307">
        <v>159.46</v>
      </c>
      <c r="AD62" s="352"/>
    </row>
    <row r="63" spans="1:30" ht="27" customHeight="1" x14ac:dyDescent="0.25">
      <c r="A63" s="289"/>
      <c r="B63" s="266"/>
      <c r="C63" s="290"/>
      <c r="D63" s="291"/>
      <c r="E63" s="292"/>
      <c r="F63" s="293"/>
      <c r="G63" s="293"/>
      <c r="H63" s="294"/>
      <c r="I63" s="295"/>
      <c r="J63" s="296"/>
      <c r="K63" s="293"/>
      <c r="L63" s="297"/>
      <c r="M63" s="298"/>
      <c r="N63" s="296"/>
      <c r="O63" s="293"/>
      <c r="P63" s="296"/>
      <c r="Q63" s="293"/>
      <c r="R63" s="297"/>
      <c r="S63" s="293"/>
      <c r="T63" s="299"/>
      <c r="U63" s="300"/>
      <c r="V63" s="353"/>
      <c r="W63" s="302"/>
      <c r="X63" s="302"/>
      <c r="Y63" s="303"/>
      <c r="Z63" s="304"/>
      <c r="AA63" s="305"/>
      <c r="AB63" s="306"/>
      <c r="AC63" s="307"/>
      <c r="AD63" s="352"/>
    </row>
    <row r="64" spans="1:30" ht="27" customHeight="1" x14ac:dyDescent="0.25">
      <c r="A64" s="316">
        <v>27</v>
      </c>
      <c r="B64" s="279" t="s">
        <v>57</v>
      </c>
      <c r="C64" s="317">
        <v>0.72699999999999998</v>
      </c>
      <c r="D64" s="318">
        <v>0.7</v>
      </c>
      <c r="E64" s="319">
        <v>0.72799999999999998</v>
      </c>
      <c r="F64" s="320">
        <v>100</v>
      </c>
      <c r="G64" s="320">
        <v>-100</v>
      </c>
      <c r="H64" s="321">
        <f t="shared" ref="H64" si="5">SUM(F64:G64)</f>
        <v>0</v>
      </c>
      <c r="I64" s="322"/>
      <c r="J64" s="323" t="s">
        <v>60</v>
      </c>
      <c r="K64" s="320">
        <v>3200</v>
      </c>
      <c r="L64" s="324">
        <f>SUM(K62:K64)</f>
        <v>3200</v>
      </c>
      <c r="M64" s="325"/>
      <c r="N64" s="323"/>
      <c r="O64" s="320"/>
      <c r="P64" s="323" t="s">
        <v>60</v>
      </c>
      <c r="Q64" s="320">
        <v>-3900</v>
      </c>
      <c r="R64" s="324">
        <f>SUM(O62:O64)+SUM(Q62:Q64)</f>
        <v>-3900</v>
      </c>
      <c r="S64" s="320">
        <v>-700</v>
      </c>
      <c r="T64" s="327">
        <v>4553400</v>
      </c>
      <c r="U64" s="328">
        <v>4165300</v>
      </c>
      <c r="V64" s="355">
        <v>4164600</v>
      </c>
      <c r="W64" s="330">
        <v>0.75</v>
      </c>
      <c r="X64" s="330">
        <v>0.81</v>
      </c>
      <c r="Y64" s="331">
        <v>1.2827299999999999</v>
      </c>
      <c r="Z64" s="332">
        <v>0.99199999999999999</v>
      </c>
      <c r="AA64" s="333">
        <v>1.0074999999999932</v>
      </c>
      <c r="AB64" s="334">
        <v>2.347</v>
      </c>
      <c r="AC64" s="335">
        <v>159.97999999999999</v>
      </c>
      <c r="AD64" s="352"/>
    </row>
    <row r="65" spans="1:30" ht="27" customHeight="1" x14ac:dyDescent="0.25">
      <c r="A65" s="289"/>
      <c r="B65" s="266"/>
      <c r="C65" s="290"/>
      <c r="D65" s="291"/>
      <c r="E65" s="292"/>
      <c r="F65" s="293"/>
      <c r="G65" s="293"/>
      <c r="H65" s="294"/>
      <c r="I65" s="295"/>
      <c r="J65" s="296"/>
      <c r="K65" s="293"/>
      <c r="L65" s="297"/>
      <c r="M65" s="298"/>
      <c r="N65" s="296"/>
      <c r="O65" s="293"/>
      <c r="P65" s="296"/>
      <c r="Q65" s="293"/>
      <c r="R65" s="297"/>
      <c r="S65" s="293"/>
      <c r="T65" s="299"/>
      <c r="U65" s="300"/>
      <c r="V65" s="353"/>
      <c r="W65" s="302"/>
      <c r="X65" s="302"/>
      <c r="Y65" s="303"/>
      <c r="Z65" s="304"/>
      <c r="AA65" s="305"/>
      <c r="AB65" s="306"/>
      <c r="AC65" s="307">
        <v>159.59</v>
      </c>
      <c r="AD65" s="352"/>
    </row>
    <row r="66" spans="1:30" ht="27" customHeight="1" x14ac:dyDescent="0.25">
      <c r="A66" s="289"/>
      <c r="B66" s="266"/>
      <c r="C66" s="290"/>
      <c r="D66" s="291"/>
      <c r="E66" s="292"/>
      <c r="F66" s="293"/>
      <c r="G66" s="293"/>
      <c r="H66" s="294"/>
      <c r="I66" s="295"/>
      <c r="J66" s="296"/>
      <c r="K66" s="293"/>
      <c r="L66" s="297"/>
      <c r="M66" s="298"/>
      <c r="N66" s="296"/>
      <c r="O66" s="293"/>
      <c r="P66" s="296"/>
      <c r="Q66" s="293"/>
      <c r="R66" s="297"/>
      <c r="S66" s="293"/>
      <c r="T66" s="299"/>
      <c r="U66" s="300"/>
      <c r="V66" s="353"/>
      <c r="W66" s="302"/>
      <c r="X66" s="302"/>
      <c r="Y66" s="303"/>
      <c r="Z66" s="304"/>
      <c r="AA66" s="305"/>
      <c r="AB66" s="306"/>
      <c r="AC66" s="307"/>
      <c r="AD66" s="352"/>
    </row>
    <row r="67" spans="1:30" ht="27" customHeight="1" x14ac:dyDescent="0.25">
      <c r="A67" s="316">
        <v>30</v>
      </c>
      <c r="B67" s="279" t="s">
        <v>59</v>
      </c>
      <c r="C67" s="317">
        <v>0.72599999999999998</v>
      </c>
      <c r="D67" s="318">
        <v>0.7</v>
      </c>
      <c r="E67" s="319">
        <v>0.72899999999999998</v>
      </c>
      <c r="F67" s="320">
        <v>800</v>
      </c>
      <c r="G67" s="320">
        <v>33900</v>
      </c>
      <c r="H67" s="321">
        <f t="shared" ref="H67" si="6">SUM(F67:G67)</f>
        <v>34700</v>
      </c>
      <c r="I67" s="322"/>
      <c r="J67" s="323" t="s">
        <v>60</v>
      </c>
      <c r="K67" s="320">
        <v>3900</v>
      </c>
      <c r="L67" s="324">
        <f>SUM(K65:K67)</f>
        <v>3900</v>
      </c>
      <c r="M67" s="325"/>
      <c r="N67" s="323"/>
      <c r="O67" s="320"/>
      <c r="P67" s="323" t="s">
        <v>60</v>
      </c>
      <c r="Q67" s="320">
        <v>-6300</v>
      </c>
      <c r="R67" s="324">
        <f>SUM(O65:O67)+SUM(Q65:Q67)</f>
        <v>-6300</v>
      </c>
      <c r="S67" s="320">
        <v>32300</v>
      </c>
      <c r="T67" s="327">
        <v>4585700</v>
      </c>
      <c r="U67" s="328">
        <v>4223700</v>
      </c>
      <c r="V67" s="355">
        <v>4222700</v>
      </c>
      <c r="W67" s="330">
        <v>0.746</v>
      </c>
      <c r="X67" s="330">
        <v>0.84</v>
      </c>
      <c r="Y67" s="331">
        <v>1.2827299999999999</v>
      </c>
      <c r="Z67" s="332">
        <v>0.99299999999999999</v>
      </c>
      <c r="AA67" s="333">
        <v>1.0024999999999977</v>
      </c>
      <c r="AB67" s="334">
        <v>2.3330000000000002</v>
      </c>
      <c r="AC67" s="335">
        <v>160.44</v>
      </c>
      <c r="AD67" s="352"/>
    </row>
    <row r="68" spans="1:30" ht="27" customHeight="1" x14ac:dyDescent="0.25">
      <c r="A68" s="289"/>
      <c r="B68" s="266"/>
      <c r="C68" s="290"/>
      <c r="D68" s="291"/>
      <c r="E68" s="292"/>
      <c r="F68" s="293"/>
      <c r="G68" s="293"/>
      <c r="H68" s="294"/>
      <c r="I68" s="295"/>
      <c r="J68" s="296"/>
      <c r="K68" s="293"/>
      <c r="L68" s="297"/>
      <c r="M68" s="298"/>
      <c r="N68" s="296"/>
      <c r="O68" s="293"/>
      <c r="P68" s="296"/>
      <c r="Q68" s="293"/>
      <c r="R68" s="297"/>
      <c r="S68" s="293"/>
      <c r="T68" s="299"/>
      <c r="U68" s="300"/>
      <c r="V68" s="353"/>
      <c r="W68" s="302"/>
      <c r="X68" s="302"/>
      <c r="Y68" s="303"/>
      <c r="Z68" s="304"/>
      <c r="AA68" s="305"/>
      <c r="AB68" s="306"/>
      <c r="AC68" s="307">
        <v>159.5</v>
      </c>
      <c r="AD68" s="352"/>
    </row>
    <row r="69" spans="1:30" ht="27" customHeight="1" x14ac:dyDescent="0.25">
      <c r="A69" s="289"/>
      <c r="B69" s="266"/>
      <c r="C69" s="308"/>
      <c r="D69" s="309"/>
      <c r="E69" s="310"/>
      <c r="F69" s="311"/>
      <c r="G69" s="311"/>
      <c r="H69" s="312"/>
      <c r="I69" s="295"/>
      <c r="J69" s="296"/>
      <c r="K69" s="293"/>
      <c r="L69" s="313"/>
      <c r="M69" s="314"/>
      <c r="N69" s="296"/>
      <c r="O69" s="293"/>
      <c r="P69" s="296"/>
      <c r="Q69" s="293"/>
      <c r="R69" s="313"/>
      <c r="S69" s="311"/>
      <c r="T69" s="299"/>
      <c r="U69" s="300"/>
      <c r="V69" s="353"/>
      <c r="W69" s="302"/>
      <c r="X69" s="302"/>
      <c r="Y69" s="303"/>
      <c r="Z69" s="304"/>
      <c r="AA69" s="305"/>
      <c r="AB69" s="306"/>
      <c r="AC69" s="307"/>
      <c r="AD69" s="352"/>
    </row>
    <row r="70" spans="1:30" ht="27" customHeight="1" thickBot="1" x14ac:dyDescent="0.3">
      <c r="A70" s="316">
        <v>31</v>
      </c>
      <c r="B70" s="279" t="s">
        <v>58</v>
      </c>
      <c r="C70" s="317">
        <v>0.72699999999999998</v>
      </c>
      <c r="D70" s="318">
        <v>0.7</v>
      </c>
      <c r="E70" s="319">
        <v>0.72799999999999998</v>
      </c>
      <c r="F70" s="320">
        <v>1100</v>
      </c>
      <c r="G70" s="320">
        <v>8700</v>
      </c>
      <c r="H70" s="321">
        <f t="shared" ref="H70" si="7">SUM(F70:G70)</f>
        <v>9800</v>
      </c>
      <c r="I70" s="322"/>
      <c r="J70" s="323" t="s">
        <v>60</v>
      </c>
      <c r="K70" s="320">
        <v>6300</v>
      </c>
      <c r="L70" s="324">
        <f>SUM(K68:K70)</f>
        <v>6300</v>
      </c>
      <c r="M70" s="325"/>
      <c r="N70" s="323"/>
      <c r="O70" s="320"/>
      <c r="P70" s="323" t="s">
        <v>60</v>
      </c>
      <c r="Q70" s="320">
        <v>-4000</v>
      </c>
      <c r="R70" s="324">
        <f>SUM(O68:O70)+SUM(Q68:Q70)</f>
        <v>-4000</v>
      </c>
      <c r="S70" s="320">
        <v>12100</v>
      </c>
      <c r="T70" s="327">
        <v>4597800</v>
      </c>
      <c r="U70" s="328">
        <v>4210400</v>
      </c>
      <c r="V70" s="355">
        <v>4209000</v>
      </c>
      <c r="W70" s="330">
        <v>0.751</v>
      </c>
      <c r="X70" s="330">
        <v>0.84499999999999997</v>
      </c>
      <c r="Y70" s="331">
        <v>1.2688200000000001</v>
      </c>
      <c r="Z70" s="332">
        <v>0.98799999999999999</v>
      </c>
      <c r="AA70" s="333">
        <v>0.98250000000000171</v>
      </c>
      <c r="AB70" s="334">
        <v>2.3330000000000002</v>
      </c>
      <c r="AC70" s="335">
        <v>159.97</v>
      </c>
      <c r="AD70" s="352"/>
    </row>
    <row r="71" spans="1:30" ht="22.5" customHeight="1" x14ac:dyDescent="0.2">
      <c r="A71" s="358" t="s">
        <v>35</v>
      </c>
      <c r="B71" s="359"/>
      <c r="C71" s="360"/>
      <c r="D71" s="360"/>
      <c r="E71" s="361"/>
      <c r="F71" s="362"/>
      <c r="G71" s="363"/>
      <c r="H71" s="363"/>
      <c r="I71" s="364"/>
      <c r="J71" s="365" t="s">
        <v>10</v>
      </c>
      <c r="K71" s="366"/>
      <c r="L71" s="367"/>
      <c r="M71" s="368"/>
      <c r="N71" s="369" t="s">
        <v>13</v>
      </c>
      <c r="O71" s="370"/>
      <c r="P71" s="369" t="s">
        <v>13</v>
      </c>
      <c r="Q71" s="370"/>
      <c r="R71" s="371" t="s">
        <v>12</v>
      </c>
      <c r="S71" s="372"/>
      <c r="T71" s="373"/>
      <c r="U71" s="374"/>
      <c r="V71" s="367"/>
      <c r="W71" s="375"/>
      <c r="X71" s="376"/>
      <c r="Y71" s="377"/>
      <c r="Z71" s="378"/>
      <c r="AA71" s="379"/>
      <c r="AB71" s="376"/>
      <c r="AC71" s="380"/>
      <c r="AD71"/>
    </row>
    <row r="72" spans="1:30" ht="20.25" customHeight="1" thickBot="1" x14ac:dyDescent="0.25">
      <c r="A72" s="381" t="s">
        <v>36</v>
      </c>
      <c r="B72" s="382"/>
      <c r="C72" s="383">
        <f>AVERAGE(C8:C70)</f>
        <v>0.72766666666666679</v>
      </c>
      <c r="D72" s="384">
        <f>AVERAGE(D8:D70)</f>
        <v>0.69999999999999973</v>
      </c>
      <c r="E72" s="385">
        <f>AVERAGE(E8:E70)</f>
        <v>0.7701904761904762</v>
      </c>
      <c r="F72" s="386">
        <v>6186</v>
      </c>
      <c r="G72" s="387">
        <v>13237</v>
      </c>
      <c r="H72" s="387">
        <f>SUM(F72:G72)</f>
        <v>19423</v>
      </c>
      <c r="I72" s="388"/>
      <c r="J72" s="508">
        <v>27440</v>
      </c>
      <c r="K72" s="509"/>
      <c r="L72" s="389"/>
      <c r="M72" s="390"/>
      <c r="N72" s="528">
        <v>6</v>
      </c>
      <c r="O72" s="529"/>
      <c r="P72" s="528">
        <v>-60443</v>
      </c>
      <c r="Q72" s="529"/>
      <c r="R72" s="391">
        <f>SUM(N72:Q72)</f>
        <v>-60437</v>
      </c>
      <c r="S72" s="392"/>
      <c r="T72" s="393"/>
      <c r="U72" s="394"/>
      <c r="V72" s="395"/>
      <c r="W72" s="396">
        <f t="shared" ref="W72:AC72" si="8">AVERAGE(W8:W70)</f>
        <v>0.75085714285714278</v>
      </c>
      <c r="X72" s="397">
        <f t="shared" si="8"/>
        <v>0.78095238095238118</v>
      </c>
      <c r="Y72" s="398">
        <f t="shared" si="8"/>
        <v>1.2692076190476196</v>
      </c>
      <c r="Z72" s="399">
        <f t="shared" si="8"/>
        <v>0.88052380952380915</v>
      </c>
      <c r="AA72" s="400">
        <f t="shared" si="8"/>
        <v>0.88750000000000018</v>
      </c>
      <c r="AB72" s="397">
        <f t="shared" si="8"/>
        <v>2.2149999999999999</v>
      </c>
      <c r="AC72" s="401">
        <f t="shared" si="8"/>
        <v>158.63047619047614</v>
      </c>
      <c r="AD72"/>
    </row>
    <row r="73" spans="1:30" ht="21.75" customHeight="1" x14ac:dyDescent="0.2">
      <c r="A73" s="358" t="s">
        <v>35</v>
      </c>
      <c r="B73" s="359"/>
      <c r="C73" s="402"/>
      <c r="D73" s="403"/>
      <c r="E73" s="404"/>
      <c r="F73" s="259" t="s">
        <v>14</v>
      </c>
      <c r="G73" s="405"/>
      <c r="H73" s="406"/>
      <c r="I73" s="364"/>
      <c r="J73" s="407" t="s">
        <v>11</v>
      </c>
      <c r="K73" s="366"/>
      <c r="L73" s="367"/>
      <c r="M73" s="408"/>
      <c r="N73" s="369" t="s">
        <v>14</v>
      </c>
      <c r="O73" s="370"/>
      <c r="P73" s="369" t="s">
        <v>14</v>
      </c>
      <c r="Q73" s="370"/>
      <c r="R73" s="371" t="s">
        <v>15</v>
      </c>
      <c r="S73" s="409"/>
      <c r="T73" s="410"/>
      <c r="U73" s="374"/>
      <c r="V73" s="373"/>
      <c r="W73" s="411"/>
      <c r="X73" s="412"/>
      <c r="Y73" s="413"/>
      <c r="Z73" s="414"/>
      <c r="AA73" s="414"/>
      <c r="AB73" s="412"/>
      <c r="AC73" s="415"/>
      <c r="AD73"/>
    </row>
    <row r="74" spans="1:30" ht="21" customHeight="1" thickBot="1" x14ac:dyDescent="0.25">
      <c r="A74" s="381" t="s">
        <v>37</v>
      </c>
      <c r="B74" s="382"/>
      <c r="C74" s="416">
        <v>0.72767741935483865</v>
      </c>
      <c r="D74" s="417"/>
      <c r="E74" s="418"/>
      <c r="F74" s="419">
        <v>1163156</v>
      </c>
      <c r="G74" s="420"/>
      <c r="H74" s="421"/>
      <c r="I74" s="388"/>
      <c r="J74" s="508">
        <v>0</v>
      </c>
      <c r="K74" s="509"/>
      <c r="L74" s="389"/>
      <c r="M74" s="390"/>
      <c r="N74" s="510">
        <v>78046</v>
      </c>
      <c r="O74" s="511"/>
      <c r="P74" s="512">
        <v>725139</v>
      </c>
      <c r="Q74" s="513"/>
      <c r="R74" s="422">
        <f>SUM(N74:Q74)</f>
        <v>803185</v>
      </c>
      <c r="S74" s="423"/>
      <c r="T74" s="424"/>
      <c r="U74" s="394"/>
      <c r="V74" s="425"/>
      <c r="W74" s="394"/>
      <c r="X74" s="426"/>
      <c r="Y74" s="427"/>
      <c r="Z74" s="426"/>
      <c r="AA74" s="426"/>
      <c r="AB74" s="426"/>
      <c r="AC74" s="428"/>
      <c r="AD74"/>
    </row>
    <row r="75" spans="1:30" ht="15" customHeight="1" x14ac:dyDescent="0.15">
      <c r="A75" s="243"/>
      <c r="B75" s="243"/>
      <c r="C75" s="243"/>
      <c r="D75" s="243"/>
      <c r="E75" s="243"/>
      <c r="F75" s="429" t="s">
        <v>7</v>
      </c>
      <c r="G75" s="430">
        <v>0.5</v>
      </c>
      <c r="H75" s="431" t="s">
        <v>79</v>
      </c>
      <c r="I75" s="432"/>
      <c r="J75" s="432"/>
      <c r="K75" s="433" t="s">
        <v>31</v>
      </c>
      <c r="L75" s="434">
        <v>2.125</v>
      </c>
      <c r="M75" s="431" t="s">
        <v>86</v>
      </c>
      <c r="N75" s="435"/>
      <c r="O75" s="243"/>
      <c r="P75" s="436" t="s">
        <v>45</v>
      </c>
      <c r="Q75" s="243"/>
      <c r="R75" s="437"/>
      <c r="S75" s="437"/>
      <c r="T75" s="438"/>
      <c r="U75" s="438"/>
      <c r="V75" s="243" t="s">
        <v>77</v>
      </c>
      <c r="W75" s="243"/>
      <c r="X75" s="246"/>
      <c r="Y75" s="247"/>
      <c r="Z75" s="248" t="s">
        <v>69</v>
      </c>
      <c r="AA75" s="248"/>
      <c r="AB75" s="439"/>
      <c r="AC75" s="243"/>
      <c r="AD75"/>
    </row>
    <row r="76" spans="1:30" ht="15" customHeight="1" x14ac:dyDescent="0.15">
      <c r="A76" s="243"/>
      <c r="B76" s="243"/>
      <c r="C76" s="243"/>
      <c r="D76" s="243"/>
      <c r="E76" s="243"/>
      <c r="F76" s="243"/>
      <c r="G76" s="430">
        <v>0.75</v>
      </c>
      <c r="H76" s="431" t="s">
        <v>80</v>
      </c>
      <c r="I76" s="432"/>
      <c r="J76" s="432"/>
      <c r="K76" s="433" t="s">
        <v>32</v>
      </c>
      <c r="L76" s="440">
        <v>2.8</v>
      </c>
      <c r="M76" s="431" t="s">
        <v>92</v>
      </c>
      <c r="N76" s="243"/>
      <c r="O76" s="243"/>
      <c r="P76" s="435" t="s">
        <v>46</v>
      </c>
      <c r="Q76" s="243"/>
      <c r="R76" s="437"/>
      <c r="S76" s="437"/>
      <c r="T76" s="438"/>
      <c r="U76" s="438"/>
      <c r="V76" s="243" t="s">
        <v>52</v>
      </c>
      <c r="W76" s="431"/>
      <c r="X76" s="246"/>
      <c r="Y76" s="247"/>
      <c r="Z76" s="248"/>
      <c r="AA76" s="248"/>
      <c r="AB76" s="441"/>
      <c r="AC76" s="243"/>
      <c r="AD76"/>
    </row>
    <row r="77" spans="1:30" ht="15" customHeight="1" x14ac:dyDescent="0.15">
      <c r="A77" s="243"/>
      <c r="B77" s="243"/>
      <c r="C77" s="243"/>
      <c r="D77" s="243"/>
      <c r="E77" s="243"/>
      <c r="F77" s="243"/>
      <c r="G77" s="430">
        <v>1</v>
      </c>
      <c r="H77" s="431" t="s">
        <v>81</v>
      </c>
      <c r="I77" s="432"/>
      <c r="J77" s="432"/>
      <c r="K77" s="433"/>
      <c r="L77" s="440"/>
      <c r="M77" s="431"/>
      <c r="N77" s="243"/>
      <c r="O77" s="442"/>
      <c r="P77" s="243" t="s">
        <v>51</v>
      </c>
      <c r="Q77" s="243"/>
      <c r="R77" s="443"/>
      <c r="S77" s="444"/>
      <c r="T77" s="438"/>
      <c r="U77" s="438"/>
      <c r="V77" s="431" t="s">
        <v>71</v>
      </c>
      <c r="W77" s="431"/>
      <c r="X77" s="246"/>
      <c r="Y77" s="247"/>
      <c r="Z77" s="248"/>
      <c r="AA77" s="248"/>
      <c r="AB77" s="248"/>
      <c r="AC77" s="243"/>
      <c r="AD77"/>
    </row>
    <row r="78" spans="1:30" ht="15" customHeight="1" x14ac:dyDescent="0.15">
      <c r="A78" s="243"/>
      <c r="B78" s="243"/>
      <c r="C78" s="243"/>
      <c r="D78" s="243"/>
      <c r="E78" s="243"/>
      <c r="K78" s="514"/>
      <c r="L78" s="514"/>
      <c r="M78" s="445"/>
      <c r="N78" s="446"/>
      <c r="O78" s="442"/>
      <c r="P78" s="243" t="s">
        <v>93</v>
      </c>
      <c r="Q78" s="447"/>
      <c r="R78" s="435"/>
      <c r="S78" s="435"/>
      <c r="T78" s="442"/>
      <c r="U78" s="243"/>
      <c r="V78" s="431" t="s">
        <v>70</v>
      </c>
      <c r="X78" s="246"/>
      <c r="Y78" s="247"/>
      <c r="Z78" s="248"/>
      <c r="AA78" s="248"/>
      <c r="AB78" s="248"/>
      <c r="AC78"/>
      <c r="AD78"/>
    </row>
    <row r="79" spans="1:30" x14ac:dyDescent="0.15">
      <c r="A79" s="431"/>
      <c r="B79" s="243"/>
      <c r="C79" s="243"/>
      <c r="D79" s="243"/>
      <c r="E79" s="243"/>
      <c r="L79" s="250"/>
      <c r="M79" s="448"/>
      <c r="N79" s="446"/>
      <c r="O79" s="442"/>
      <c r="P79" s="243"/>
      <c r="Q79" s="449"/>
      <c r="R79" s="445"/>
      <c r="S79" s="446"/>
      <c r="T79" s="442"/>
      <c r="U79" s="243"/>
      <c r="X79" s="246"/>
      <c r="Y79" s="247"/>
      <c r="Z79" s="248"/>
      <c r="AA79" s="248"/>
      <c r="AB79" s="248"/>
      <c r="AC79" s="248"/>
      <c r="AD79" s="450"/>
    </row>
    <row r="80" spans="1:30" x14ac:dyDescent="0.15">
      <c r="L80" s="250"/>
      <c r="O80" s="442"/>
      <c r="P80" s="442"/>
    </row>
    <row r="81" spans="3:20" ht="14.25" x14ac:dyDescent="0.15">
      <c r="C81" s="309"/>
      <c r="D81" s="309"/>
      <c r="E81" s="243"/>
      <c r="O81" s="442"/>
      <c r="Q81" s="451"/>
      <c r="R81" s="445"/>
      <c r="S81" s="452"/>
      <c r="T81" s="243"/>
    </row>
    <row r="82" spans="3:20" ht="14.25" x14ac:dyDescent="0.15">
      <c r="C82" s="309"/>
      <c r="D82" s="309"/>
      <c r="F82" s="243"/>
      <c r="J82" s="243"/>
      <c r="P82" s="250"/>
    </row>
    <row r="83" spans="3:20" ht="14.25" x14ac:dyDescent="0.15">
      <c r="C83" s="309"/>
      <c r="D83" s="309"/>
      <c r="F83" s="250"/>
      <c r="G83" s="449"/>
      <c r="H83" s="445"/>
      <c r="I83" s="446"/>
      <c r="J83" s="243"/>
    </row>
    <row r="84" spans="3:20" ht="14.25" x14ac:dyDescent="0.15">
      <c r="C84" s="309"/>
      <c r="D84" s="309"/>
      <c r="F84" s="243"/>
      <c r="G84" s="449"/>
      <c r="H84" s="445"/>
      <c r="I84" s="446"/>
      <c r="J84" s="442"/>
    </row>
    <row r="85" spans="3:20" ht="14.25" x14ac:dyDescent="0.15">
      <c r="C85" s="453"/>
      <c r="D85" s="453"/>
      <c r="F85" s="442"/>
      <c r="G85" s="449"/>
      <c r="H85" s="445"/>
      <c r="I85" s="446"/>
      <c r="J85" s="442"/>
    </row>
    <row r="86" spans="3:20" ht="14.25" x14ac:dyDescent="0.15">
      <c r="C86" s="309"/>
      <c r="D86" s="309"/>
      <c r="F86" s="454"/>
      <c r="G86" s="449"/>
      <c r="H86" s="445"/>
      <c r="I86" s="446"/>
      <c r="J86" s="243"/>
    </row>
    <row r="87" spans="3:20" ht="14.25" x14ac:dyDescent="0.15">
      <c r="C87" s="309"/>
      <c r="D87" s="309"/>
    </row>
    <row r="88" spans="3:20" ht="14.25" x14ac:dyDescent="0.15">
      <c r="C88" s="309"/>
      <c r="D88" s="309"/>
    </row>
    <row r="89" spans="3:20" ht="14.25" x14ac:dyDescent="0.15">
      <c r="C89" s="309"/>
      <c r="D89" s="309"/>
    </row>
    <row r="90" spans="3:20" ht="14.25" x14ac:dyDescent="0.15">
      <c r="C90" s="309"/>
      <c r="D90" s="309"/>
    </row>
    <row r="91" spans="3:20" ht="14.25" x14ac:dyDescent="0.15">
      <c r="C91" s="309"/>
      <c r="D91" s="309"/>
    </row>
    <row r="92" spans="3:20" ht="14.25" x14ac:dyDescent="0.15">
      <c r="C92" s="309"/>
      <c r="D92" s="309"/>
    </row>
    <row r="93" spans="3:20" ht="14.25" x14ac:dyDescent="0.15">
      <c r="C93" s="309"/>
      <c r="D93" s="309"/>
    </row>
    <row r="94" spans="3:20" ht="14.25" x14ac:dyDescent="0.15">
      <c r="C94" s="309"/>
      <c r="D94" s="309"/>
    </row>
    <row r="95" spans="3:20" ht="14.25" x14ac:dyDescent="0.15">
      <c r="C95" s="309"/>
      <c r="D95" s="309"/>
    </row>
    <row r="96" spans="3:20" ht="14.25" x14ac:dyDescent="0.15">
      <c r="C96" s="309"/>
      <c r="D96" s="309"/>
    </row>
    <row r="97" spans="3:4" ht="14.25" x14ac:dyDescent="0.15">
      <c r="C97" s="309"/>
      <c r="D97" s="309"/>
    </row>
    <row r="98" spans="3:4" ht="14.25" x14ac:dyDescent="0.15">
      <c r="C98" s="309"/>
      <c r="D98" s="309"/>
    </row>
    <row r="99" spans="3:4" ht="14.25" x14ac:dyDescent="0.15">
      <c r="C99" s="309"/>
      <c r="D99" s="309"/>
    </row>
    <row r="100" spans="3:4" ht="14.25" x14ac:dyDescent="0.15">
      <c r="C100" s="309"/>
      <c r="D100" s="309"/>
    </row>
    <row r="101" spans="3:4" ht="14.25" x14ac:dyDescent="0.15">
      <c r="C101" s="309"/>
      <c r="D101" s="309"/>
    </row>
    <row r="102" spans="3:4" ht="14.25" x14ac:dyDescent="0.15">
      <c r="C102" s="309"/>
      <c r="D102" s="309"/>
    </row>
    <row r="103" spans="3:4" ht="14.25" x14ac:dyDescent="0.15">
      <c r="C103" s="309"/>
      <c r="D103" s="309"/>
    </row>
    <row r="104" spans="3:4" ht="14.25" x14ac:dyDescent="0.15">
      <c r="C104" s="309"/>
      <c r="D104" s="309"/>
    </row>
    <row r="105" spans="3:4" ht="14.25" x14ac:dyDescent="0.15">
      <c r="C105" s="309"/>
      <c r="D105" s="309"/>
    </row>
    <row r="106" spans="3:4" ht="14.25" x14ac:dyDescent="0.15">
      <c r="C106" s="309"/>
      <c r="D106" s="309"/>
    </row>
    <row r="107" spans="3:4" ht="14.25" x14ac:dyDescent="0.15">
      <c r="C107" s="309"/>
      <c r="D107" s="309"/>
    </row>
    <row r="108" spans="3:4" ht="14.25" x14ac:dyDescent="0.15">
      <c r="C108" s="309"/>
      <c r="D108" s="309"/>
    </row>
    <row r="109" spans="3:4" ht="14.25" x14ac:dyDescent="0.15">
      <c r="C109" s="309"/>
      <c r="D109" s="309"/>
    </row>
    <row r="110" spans="3:4" ht="14.25" x14ac:dyDescent="0.15">
      <c r="C110" s="309"/>
      <c r="D110" s="309"/>
    </row>
    <row r="111" spans="3:4" ht="14.25" x14ac:dyDescent="0.15">
      <c r="C111" s="309"/>
      <c r="D111" s="309"/>
    </row>
    <row r="112" spans="3:4" ht="14.25" x14ac:dyDescent="0.15">
      <c r="C112" s="309"/>
      <c r="D112" s="309"/>
    </row>
    <row r="113" spans="3:4" ht="14.25" x14ac:dyDescent="0.15">
      <c r="C113" s="309"/>
      <c r="D113" s="309"/>
    </row>
    <row r="114" spans="3:4" ht="14.25" x14ac:dyDescent="0.15">
      <c r="C114" s="309"/>
      <c r="D114" s="309"/>
    </row>
    <row r="115" spans="3:4" ht="14.25" x14ac:dyDescent="0.15">
      <c r="C115" s="309"/>
      <c r="D115" s="309"/>
    </row>
    <row r="116" spans="3:4" ht="14.25" x14ac:dyDescent="0.15">
      <c r="C116" s="309"/>
      <c r="D116" s="309"/>
    </row>
    <row r="117" spans="3:4" ht="14.25" x14ac:dyDescent="0.15">
      <c r="C117" s="309"/>
      <c r="D117" s="309"/>
    </row>
    <row r="118" spans="3:4" ht="14.25" x14ac:dyDescent="0.15">
      <c r="C118" s="309"/>
      <c r="D118" s="309"/>
    </row>
    <row r="119" spans="3:4" ht="14.25" x14ac:dyDescent="0.15">
      <c r="C119" s="309"/>
      <c r="D119" s="309"/>
    </row>
    <row r="120" spans="3:4" ht="14.25" x14ac:dyDescent="0.15">
      <c r="C120" s="309"/>
      <c r="D120" s="309"/>
    </row>
    <row r="121" spans="3:4" ht="14.25" x14ac:dyDescent="0.15">
      <c r="C121" s="309"/>
      <c r="D121" s="309"/>
    </row>
    <row r="122" spans="3:4" ht="14.25" x14ac:dyDescent="0.15">
      <c r="C122" s="309"/>
      <c r="D122" s="309"/>
    </row>
    <row r="123" spans="3:4" ht="14.25" x14ac:dyDescent="0.15">
      <c r="C123" s="309"/>
      <c r="D123" s="309"/>
    </row>
    <row r="124" spans="3:4" ht="14.25" x14ac:dyDescent="0.15">
      <c r="C124" s="309"/>
      <c r="D124" s="309"/>
    </row>
    <row r="125" spans="3:4" ht="14.25" x14ac:dyDescent="0.15">
      <c r="C125" s="309"/>
      <c r="D125" s="309"/>
    </row>
    <row r="126" spans="3:4" ht="14.25" x14ac:dyDescent="0.15">
      <c r="C126" s="309"/>
      <c r="D126" s="309"/>
    </row>
    <row r="127" spans="3:4" ht="14.25" x14ac:dyDescent="0.15">
      <c r="C127" s="309"/>
      <c r="D127" s="309"/>
    </row>
    <row r="128" spans="3:4" ht="14.25" x14ac:dyDescent="0.15">
      <c r="C128" s="309"/>
      <c r="D128" s="309"/>
    </row>
    <row r="129" spans="3:4" ht="14.25" x14ac:dyDescent="0.15">
      <c r="C129" s="309"/>
      <c r="D129" s="309"/>
    </row>
    <row r="130" spans="3:4" ht="14.25" x14ac:dyDescent="0.15">
      <c r="C130" s="309"/>
      <c r="D130" s="309"/>
    </row>
    <row r="131" spans="3:4" ht="14.25" x14ac:dyDescent="0.15">
      <c r="C131" s="309"/>
      <c r="D131" s="309"/>
    </row>
    <row r="132" spans="3:4" ht="14.25" x14ac:dyDescent="0.15">
      <c r="C132" s="309"/>
      <c r="D132" s="309"/>
    </row>
    <row r="133" spans="3:4" ht="14.25" x14ac:dyDescent="0.15">
      <c r="C133" s="309"/>
      <c r="D133" s="309"/>
    </row>
    <row r="134" spans="3:4" ht="14.25" x14ac:dyDescent="0.15">
      <c r="C134" s="309"/>
      <c r="D134" s="309"/>
    </row>
    <row r="135" spans="3:4" ht="14.25" x14ac:dyDescent="0.15">
      <c r="C135" s="309"/>
      <c r="D135" s="309"/>
    </row>
    <row r="136" spans="3:4" ht="14.25" x14ac:dyDescent="0.15">
      <c r="C136" s="309"/>
      <c r="D136" s="309"/>
    </row>
    <row r="137" spans="3:4" x14ac:dyDescent="0.15">
      <c r="C137" s="455"/>
      <c r="D137" s="455"/>
    </row>
  </sheetData>
  <mergeCells count="12">
    <mergeCell ref="J74:K74"/>
    <mergeCell ref="N74:O74"/>
    <mergeCell ref="P74:Q74"/>
    <mergeCell ref="K78:L78"/>
    <mergeCell ref="A5:B7"/>
    <mergeCell ref="M5:R5"/>
    <mergeCell ref="S5:V5"/>
    <mergeCell ref="Z5:AA5"/>
    <mergeCell ref="Z6:AA6"/>
    <mergeCell ref="J72:K72"/>
    <mergeCell ref="N72:O72"/>
    <mergeCell ref="P72:Q72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F223-353F-4F4D-A823-DF0948A52EE5}">
  <sheetPr>
    <pageSetUpPr fitToPage="1"/>
  </sheetPr>
  <dimension ref="A1:AD137"/>
  <sheetViews>
    <sheetView view="pageBreakPreview" zoomScale="75" zoomScaleNormal="100" zoomScaleSheetLayoutView="75" workbookViewId="0">
      <pane xSplit="2" ySplit="7" topLeftCell="C59" activePane="bottomRight" state="frozen"/>
      <selection pane="topRight" activeCell="C1" sqref="C1"/>
      <selection pane="bottomLeft" activeCell="A8" sqref="A8"/>
      <selection pane="bottomRight" activeCell="M28" sqref="M28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19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33</v>
      </c>
      <c r="L1" s="4"/>
      <c r="M1" s="5"/>
      <c r="P1" s="3"/>
      <c r="R1" s="6" t="s">
        <v>94</v>
      </c>
      <c r="AC1" s="220">
        <v>46143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1"/>
      <c r="Z3" s="19"/>
      <c r="AA3" s="19"/>
      <c r="AB3" s="19"/>
      <c r="AC3" s="20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1"/>
      <c r="W4" s="21"/>
      <c r="X4" s="18"/>
      <c r="Y4" s="222"/>
      <c r="Z4" s="20"/>
      <c r="AA4" s="20"/>
      <c r="AB4" s="20"/>
      <c r="AC4" s="14"/>
      <c r="AD4" s="15"/>
    </row>
    <row r="5" spans="1:30" ht="14.25" customHeight="1" thickBot="1" x14ac:dyDescent="0.2">
      <c r="A5" s="493"/>
      <c r="B5" s="494"/>
      <c r="C5" s="22" t="s">
        <v>38</v>
      </c>
      <c r="D5" s="22"/>
      <c r="E5" s="23"/>
      <c r="F5" s="22" t="s">
        <v>39</v>
      </c>
      <c r="G5" s="22"/>
      <c r="H5" s="23"/>
      <c r="I5" s="22" t="s">
        <v>40</v>
      </c>
      <c r="J5" s="22"/>
      <c r="K5" s="22"/>
      <c r="L5" s="23"/>
      <c r="M5" s="499" t="s">
        <v>41</v>
      </c>
      <c r="N5" s="500"/>
      <c r="O5" s="500"/>
      <c r="P5" s="500"/>
      <c r="Q5" s="500"/>
      <c r="R5" s="501"/>
      <c r="S5" s="499" t="s">
        <v>42</v>
      </c>
      <c r="T5" s="500"/>
      <c r="U5" s="500"/>
      <c r="V5" s="501"/>
      <c r="W5" s="24" t="s">
        <v>47</v>
      </c>
      <c r="X5" s="25" t="s">
        <v>44</v>
      </c>
      <c r="Y5" s="26" t="s">
        <v>75</v>
      </c>
      <c r="Z5" s="502" t="s">
        <v>65</v>
      </c>
      <c r="AA5" s="503"/>
      <c r="AB5" s="27" t="s">
        <v>0</v>
      </c>
      <c r="AC5" s="28" t="s">
        <v>2</v>
      </c>
      <c r="AD5" s="1"/>
    </row>
    <row r="6" spans="1:30" ht="14.25" customHeight="1" x14ac:dyDescent="0.15">
      <c r="A6" s="495"/>
      <c r="B6" s="496"/>
      <c r="C6" s="29" t="s">
        <v>9</v>
      </c>
      <c r="D6" s="30"/>
      <c r="E6" s="31"/>
      <c r="F6" s="32"/>
      <c r="G6" s="32"/>
      <c r="H6" s="33"/>
      <c r="I6" s="30" t="s">
        <v>25</v>
      </c>
      <c r="J6" s="34"/>
      <c r="K6" s="35"/>
      <c r="L6" s="33"/>
      <c r="M6" s="36" t="s">
        <v>25</v>
      </c>
      <c r="N6" s="37"/>
      <c r="O6" s="32"/>
      <c r="P6" s="38" t="s">
        <v>26</v>
      </c>
      <c r="Q6" s="39"/>
      <c r="R6" s="33"/>
      <c r="S6" s="36" t="s">
        <v>17</v>
      </c>
      <c r="T6" s="36" t="s">
        <v>17</v>
      </c>
      <c r="U6" s="36" t="s">
        <v>18</v>
      </c>
      <c r="V6" s="30" t="s">
        <v>19</v>
      </c>
      <c r="W6" s="40" t="s">
        <v>48</v>
      </c>
      <c r="X6" s="41" t="s">
        <v>28</v>
      </c>
      <c r="Y6" s="42" t="s">
        <v>29</v>
      </c>
      <c r="Z6" s="504" t="s">
        <v>74</v>
      </c>
      <c r="AA6" s="505" t="s">
        <v>66</v>
      </c>
      <c r="AB6" s="43" t="s">
        <v>1</v>
      </c>
      <c r="AC6" s="44" t="s">
        <v>5</v>
      </c>
      <c r="AD6" s="1"/>
    </row>
    <row r="7" spans="1:30" ht="14.25" customHeight="1" x14ac:dyDescent="0.15">
      <c r="A7" s="497"/>
      <c r="B7" s="498"/>
      <c r="C7" s="45" t="s">
        <v>3</v>
      </c>
      <c r="D7" s="46" t="s">
        <v>49</v>
      </c>
      <c r="E7" s="47" t="s">
        <v>6</v>
      </c>
      <c r="F7" s="48" t="s">
        <v>21</v>
      </c>
      <c r="G7" s="49" t="s">
        <v>22</v>
      </c>
      <c r="H7" s="50" t="s">
        <v>23</v>
      </c>
      <c r="I7" s="46" t="s">
        <v>24</v>
      </c>
      <c r="J7" s="51"/>
      <c r="K7" s="52"/>
      <c r="L7" s="47" t="s">
        <v>34</v>
      </c>
      <c r="M7" s="49" t="s">
        <v>24</v>
      </c>
      <c r="N7" s="51" t="s">
        <v>54</v>
      </c>
      <c r="O7" s="52"/>
      <c r="P7" s="51" t="s">
        <v>27</v>
      </c>
      <c r="Q7" s="52"/>
      <c r="R7" s="50" t="s">
        <v>4</v>
      </c>
      <c r="S7" s="48" t="s">
        <v>20</v>
      </c>
      <c r="T7" s="49" t="s">
        <v>8</v>
      </c>
      <c r="U7" s="49" t="s">
        <v>8</v>
      </c>
      <c r="V7" s="46" t="s">
        <v>30</v>
      </c>
      <c r="W7" s="53" t="s">
        <v>50</v>
      </c>
      <c r="X7" s="54" t="s">
        <v>53</v>
      </c>
      <c r="Y7" s="55" t="s">
        <v>43</v>
      </c>
      <c r="Z7" s="56" t="s">
        <v>72</v>
      </c>
      <c r="AA7" s="57" t="s">
        <v>73</v>
      </c>
      <c r="AB7" s="58" t="s">
        <v>67</v>
      </c>
      <c r="AC7" s="48" t="s">
        <v>68</v>
      </c>
      <c r="AD7" s="1"/>
    </row>
    <row r="8" spans="1:30" ht="27" customHeight="1" x14ac:dyDescent="0.25">
      <c r="A8" s="59"/>
      <c r="B8" s="36"/>
      <c r="C8" s="102"/>
      <c r="D8" s="103"/>
      <c r="E8" s="104"/>
      <c r="F8" s="67"/>
      <c r="G8" s="67"/>
      <c r="H8" s="105"/>
      <c r="I8" s="65"/>
      <c r="J8" s="66"/>
      <c r="K8" s="67"/>
      <c r="L8" s="106"/>
      <c r="M8" s="107"/>
      <c r="N8" s="66"/>
      <c r="O8" s="67"/>
      <c r="P8" s="66"/>
      <c r="Q8" s="67"/>
      <c r="R8" s="106"/>
      <c r="S8" s="67"/>
      <c r="T8" s="71"/>
      <c r="U8" s="101"/>
      <c r="V8" s="72"/>
      <c r="W8" s="73"/>
      <c r="X8" s="73"/>
      <c r="Y8" s="74"/>
      <c r="Z8" s="75"/>
      <c r="AA8" s="76"/>
      <c r="AB8" s="77"/>
      <c r="AC8" s="78">
        <v>158.28</v>
      </c>
      <c r="AD8" s="1"/>
    </row>
    <row r="9" spans="1:30" ht="27" customHeight="1" x14ac:dyDescent="0.25">
      <c r="A9" s="59"/>
      <c r="B9" s="36"/>
      <c r="C9" s="60"/>
      <c r="D9" s="61"/>
      <c r="E9" s="62"/>
      <c r="F9" s="63"/>
      <c r="G9" s="63"/>
      <c r="H9" s="64"/>
      <c r="I9" s="65"/>
      <c r="J9" s="66" t="s">
        <v>62</v>
      </c>
      <c r="K9" s="67">
        <v>-8000</v>
      </c>
      <c r="L9" s="68"/>
      <c r="M9" s="69"/>
      <c r="N9" s="66"/>
      <c r="O9" s="67"/>
      <c r="P9" s="66"/>
      <c r="Q9" s="67"/>
      <c r="R9" s="68"/>
      <c r="S9" s="70"/>
      <c r="T9" s="71"/>
      <c r="U9" s="101"/>
      <c r="V9" s="72"/>
      <c r="W9" s="73"/>
      <c r="X9" s="73"/>
      <c r="Y9" s="74"/>
      <c r="Z9" s="75"/>
      <c r="AA9" s="76"/>
      <c r="AB9" s="77"/>
      <c r="AC9" s="78"/>
      <c r="AD9" s="1"/>
    </row>
    <row r="10" spans="1:30" ht="27" customHeight="1" x14ac:dyDescent="0.25">
      <c r="A10" s="79">
        <v>1</v>
      </c>
      <c r="B10" s="49" t="s">
        <v>55</v>
      </c>
      <c r="C10" s="80">
        <v>0.72799999999999998</v>
      </c>
      <c r="D10" s="81">
        <v>0.7</v>
      </c>
      <c r="E10" s="82">
        <v>0.78</v>
      </c>
      <c r="F10" s="83">
        <v>0</v>
      </c>
      <c r="G10" s="83">
        <v>-24700</v>
      </c>
      <c r="H10" s="84">
        <f>SUM(F10:G10)</f>
        <v>-24700</v>
      </c>
      <c r="I10" s="85"/>
      <c r="J10" s="86" t="s">
        <v>60</v>
      </c>
      <c r="K10" s="83">
        <v>4000</v>
      </c>
      <c r="L10" s="88">
        <f>SUM(K8:K10)</f>
        <v>-4000</v>
      </c>
      <c r="M10" s="87"/>
      <c r="N10" s="86" t="s">
        <v>62</v>
      </c>
      <c r="O10" s="83">
        <v>8000</v>
      </c>
      <c r="P10" s="86" t="s">
        <v>60</v>
      </c>
      <c r="Q10" s="83">
        <v>-8400</v>
      </c>
      <c r="R10" s="88">
        <f>SUM(O8:O10)+SUM(Q8:Q10)</f>
        <v>-400</v>
      </c>
      <c r="S10" s="89">
        <v>-29100</v>
      </c>
      <c r="T10" s="90">
        <v>4568700</v>
      </c>
      <c r="U10" s="91">
        <v>4182700</v>
      </c>
      <c r="V10" s="92">
        <v>4181400</v>
      </c>
      <c r="W10" s="93">
        <v>0.752</v>
      </c>
      <c r="X10" s="93">
        <v>0.84499999999999997</v>
      </c>
      <c r="Y10" s="94">
        <v>1.2803599999999999</v>
      </c>
      <c r="Z10" s="95">
        <v>0.99</v>
      </c>
      <c r="AA10" s="96">
        <v>0.99500000000000455</v>
      </c>
      <c r="AB10" s="97">
        <v>2.2829999999999999</v>
      </c>
      <c r="AC10" s="98">
        <v>159</v>
      </c>
      <c r="AD10" s="1"/>
    </row>
    <row r="11" spans="1:30" ht="27" customHeight="1" x14ac:dyDescent="0.25">
      <c r="A11" s="108"/>
      <c r="B11" s="36"/>
      <c r="C11" s="60"/>
      <c r="D11" s="61"/>
      <c r="E11" s="62"/>
      <c r="F11" s="63"/>
      <c r="G11" s="63"/>
      <c r="H11" s="64"/>
      <c r="I11" s="65"/>
      <c r="J11" s="66"/>
      <c r="K11" s="67"/>
      <c r="L11" s="68"/>
      <c r="M11" s="69"/>
      <c r="N11" s="66"/>
      <c r="O11" s="67"/>
      <c r="P11" s="66"/>
      <c r="Q11" s="67"/>
      <c r="R11" s="68"/>
      <c r="S11" s="109"/>
      <c r="T11" s="110"/>
      <c r="U11" s="111"/>
      <c r="V11" s="112"/>
      <c r="W11" s="99"/>
      <c r="X11" s="99"/>
      <c r="Y11" s="100"/>
      <c r="Z11" s="113"/>
      <c r="AA11" s="114"/>
      <c r="AB11" s="115"/>
      <c r="AC11" s="116">
        <v>158.56</v>
      </c>
      <c r="AD11" s="1"/>
    </row>
    <row r="12" spans="1:30" ht="27" customHeight="1" x14ac:dyDescent="0.25">
      <c r="A12" s="59"/>
      <c r="B12" s="36"/>
      <c r="C12" s="60"/>
      <c r="D12" s="61"/>
      <c r="E12" s="62"/>
      <c r="F12" s="63"/>
      <c r="G12" s="63"/>
      <c r="H12" s="64"/>
      <c r="I12" s="65"/>
      <c r="J12" s="66"/>
      <c r="K12" s="67"/>
      <c r="L12" s="68"/>
      <c r="M12" s="69"/>
      <c r="N12" s="66"/>
      <c r="O12" s="67"/>
      <c r="P12" s="66"/>
      <c r="Q12" s="67"/>
      <c r="R12" s="68"/>
      <c r="S12" s="70"/>
      <c r="T12" s="71"/>
      <c r="U12" s="101"/>
      <c r="V12" s="72"/>
      <c r="W12" s="73"/>
      <c r="X12" s="73"/>
      <c r="Y12" s="74"/>
      <c r="Z12" s="75"/>
      <c r="AA12" s="76"/>
      <c r="AB12" s="77"/>
      <c r="AC12" s="78"/>
      <c r="AD12" s="1"/>
    </row>
    <row r="13" spans="1:30" ht="27" customHeight="1" x14ac:dyDescent="0.25">
      <c r="A13" s="79">
        <v>2</v>
      </c>
      <c r="B13" s="49" t="s">
        <v>56</v>
      </c>
      <c r="C13" s="80">
        <v>0.72699999999999998</v>
      </c>
      <c r="D13" s="81">
        <v>0.7</v>
      </c>
      <c r="E13" s="82">
        <v>0.78</v>
      </c>
      <c r="F13" s="83">
        <v>600</v>
      </c>
      <c r="G13" s="83">
        <v>13800</v>
      </c>
      <c r="H13" s="84">
        <f>SUM(F13:G13)</f>
        <v>14400</v>
      </c>
      <c r="I13" s="85"/>
      <c r="J13" s="86" t="s">
        <v>60</v>
      </c>
      <c r="K13" s="83">
        <v>8400</v>
      </c>
      <c r="L13" s="88">
        <f>SUM(K11:K13)</f>
        <v>8400</v>
      </c>
      <c r="M13" s="87"/>
      <c r="N13" s="86"/>
      <c r="O13" s="83"/>
      <c r="P13" s="86" t="s">
        <v>60</v>
      </c>
      <c r="Q13" s="83">
        <v>-6100</v>
      </c>
      <c r="R13" s="88">
        <f>SUM(O11:O13)+SUM(Q11:Q13)</f>
        <v>-6100</v>
      </c>
      <c r="S13" s="89">
        <v>16700</v>
      </c>
      <c r="T13" s="90">
        <v>4585400</v>
      </c>
      <c r="U13" s="91">
        <v>4211000</v>
      </c>
      <c r="V13" s="92">
        <v>4211000</v>
      </c>
      <c r="W13" s="93">
        <v>0.754</v>
      </c>
      <c r="X13" s="93">
        <v>0.84499999999999997</v>
      </c>
      <c r="Y13" s="94">
        <v>1.2803599999999999</v>
      </c>
      <c r="Z13" s="95">
        <v>0.99199999999999999</v>
      </c>
      <c r="AA13" s="96">
        <v>0.99750000000000227</v>
      </c>
      <c r="AB13" s="97">
        <v>2.36</v>
      </c>
      <c r="AC13" s="98">
        <v>159.72999999999999</v>
      </c>
      <c r="AD13" s="1"/>
    </row>
    <row r="14" spans="1:30" ht="27" customHeight="1" x14ac:dyDescent="0.25">
      <c r="A14" s="59"/>
      <c r="B14" s="36"/>
      <c r="C14" s="60"/>
      <c r="D14" s="61"/>
      <c r="E14" s="62"/>
      <c r="F14" s="63"/>
      <c r="G14" s="63"/>
      <c r="H14" s="64"/>
      <c r="I14" s="65"/>
      <c r="J14" s="66"/>
      <c r="K14" s="67"/>
      <c r="L14" s="68"/>
      <c r="M14" s="69"/>
      <c r="N14" s="66"/>
      <c r="O14" s="67"/>
      <c r="P14" s="66"/>
      <c r="Q14" s="67"/>
      <c r="R14" s="68"/>
      <c r="S14" s="70"/>
      <c r="T14" s="71"/>
      <c r="U14" s="101"/>
      <c r="V14" s="112"/>
      <c r="W14" s="99"/>
      <c r="X14" s="99"/>
      <c r="Y14" s="100"/>
      <c r="Z14" s="113"/>
      <c r="AA14" s="114"/>
      <c r="AB14" s="115"/>
      <c r="AC14" s="116">
        <v>159.44</v>
      </c>
      <c r="AD14" s="1"/>
    </row>
    <row r="15" spans="1:30" ht="27" customHeight="1" x14ac:dyDescent="0.25">
      <c r="A15" s="59"/>
      <c r="B15" s="36"/>
      <c r="C15" s="60"/>
      <c r="D15" s="61"/>
      <c r="E15" s="62"/>
      <c r="F15" s="63"/>
      <c r="G15" s="63"/>
      <c r="H15" s="64"/>
      <c r="I15" s="65"/>
      <c r="J15" s="66"/>
      <c r="K15" s="67"/>
      <c r="L15" s="68"/>
      <c r="M15" s="69"/>
      <c r="N15" s="66"/>
      <c r="O15" s="67"/>
      <c r="P15" s="66"/>
      <c r="Q15" s="67"/>
      <c r="R15" s="68"/>
      <c r="S15" s="70"/>
      <c r="T15" s="71"/>
      <c r="U15" s="101"/>
      <c r="V15" s="72"/>
      <c r="W15" s="73"/>
      <c r="X15" s="73"/>
      <c r="Y15" s="74"/>
      <c r="Z15" s="75"/>
      <c r="AA15" s="76"/>
      <c r="AB15" s="77"/>
      <c r="AC15" s="78"/>
      <c r="AD15" s="1"/>
    </row>
    <row r="16" spans="1:30" ht="27" customHeight="1" x14ac:dyDescent="0.25">
      <c r="A16" s="79">
        <v>3</v>
      </c>
      <c r="B16" s="49" t="s">
        <v>57</v>
      </c>
      <c r="C16" s="80">
        <v>0.72799999999999998</v>
      </c>
      <c r="D16" s="81">
        <v>0.7</v>
      </c>
      <c r="E16" s="82">
        <v>0.75</v>
      </c>
      <c r="F16" s="83">
        <v>900</v>
      </c>
      <c r="G16" s="83">
        <v>-22700</v>
      </c>
      <c r="H16" s="84">
        <f>SUM(F16:G16)</f>
        <v>-21800</v>
      </c>
      <c r="I16" s="85"/>
      <c r="J16" s="86" t="s">
        <v>60</v>
      </c>
      <c r="K16" s="83">
        <v>6100</v>
      </c>
      <c r="L16" s="88">
        <f>SUM(K14:K16)</f>
        <v>6100</v>
      </c>
      <c r="M16" s="87"/>
      <c r="N16" s="86"/>
      <c r="O16" s="83"/>
      <c r="P16" s="86" t="s">
        <v>60</v>
      </c>
      <c r="Q16" s="83">
        <v>-1300</v>
      </c>
      <c r="R16" s="88">
        <f>SUM(O14:O16)+SUM(Q14:Q16)</f>
        <v>-1300</v>
      </c>
      <c r="S16" s="89">
        <v>-17000</v>
      </c>
      <c r="T16" s="90">
        <v>4568400</v>
      </c>
      <c r="U16" s="91">
        <v>4201800</v>
      </c>
      <c r="V16" s="92">
        <v>4201800</v>
      </c>
      <c r="W16" s="93">
        <v>0.754</v>
      </c>
      <c r="X16" s="93">
        <v>0.84499999999999997</v>
      </c>
      <c r="Y16" s="94">
        <v>1.2730900000000001</v>
      </c>
      <c r="Z16" s="95">
        <v>0.98799999999999999</v>
      </c>
      <c r="AA16" s="96">
        <v>0.98499999999999943</v>
      </c>
      <c r="AB16" s="97">
        <v>2.3809999999999998</v>
      </c>
      <c r="AC16" s="98">
        <v>159.71</v>
      </c>
      <c r="AD16" s="1"/>
    </row>
    <row r="17" spans="1:30" ht="27" customHeight="1" x14ac:dyDescent="0.25">
      <c r="A17" s="59"/>
      <c r="B17" s="36"/>
      <c r="C17" s="60"/>
      <c r="D17" s="61"/>
      <c r="E17" s="62"/>
      <c r="F17" s="63"/>
      <c r="G17" s="63"/>
      <c r="H17" s="64"/>
      <c r="I17" s="65"/>
      <c r="J17" s="66"/>
      <c r="K17" s="67"/>
      <c r="L17" s="68"/>
      <c r="M17" s="69"/>
      <c r="N17" s="66"/>
      <c r="O17" s="67"/>
      <c r="P17" s="66"/>
      <c r="Q17" s="67"/>
      <c r="R17" s="68"/>
      <c r="S17" s="117"/>
      <c r="T17" s="118"/>
      <c r="U17" s="119"/>
      <c r="V17" s="112"/>
      <c r="W17" s="99"/>
      <c r="X17" s="99"/>
      <c r="Y17" s="100"/>
      <c r="Z17" s="75"/>
      <c r="AA17" s="76"/>
      <c r="AB17" s="77"/>
      <c r="AC17" s="116">
        <v>159.35</v>
      </c>
      <c r="AD17" s="1"/>
    </row>
    <row r="18" spans="1:30" ht="27" customHeight="1" x14ac:dyDescent="0.25">
      <c r="A18" s="59"/>
      <c r="B18" s="36"/>
      <c r="C18" s="60"/>
      <c r="D18" s="61"/>
      <c r="E18" s="62"/>
      <c r="F18" s="63"/>
      <c r="G18" s="63"/>
      <c r="H18" s="64"/>
      <c r="I18" s="65"/>
      <c r="J18" s="66"/>
      <c r="K18" s="67"/>
      <c r="L18" s="68"/>
      <c r="M18" s="69"/>
      <c r="N18" s="66"/>
      <c r="O18" s="67"/>
      <c r="P18" s="66" t="s">
        <v>61</v>
      </c>
      <c r="Q18" s="67">
        <v>4100</v>
      </c>
      <c r="R18" s="68"/>
      <c r="S18" s="70"/>
      <c r="T18" s="118"/>
      <c r="U18" s="120"/>
      <c r="V18" s="72"/>
      <c r="W18" s="73"/>
      <c r="X18" s="73"/>
      <c r="Y18" s="74"/>
      <c r="Z18" s="75"/>
      <c r="AA18" s="76"/>
      <c r="AB18" s="77"/>
      <c r="AC18" s="78"/>
      <c r="AD18" s="1"/>
    </row>
    <row r="19" spans="1:30" ht="27" customHeight="1" x14ac:dyDescent="0.25">
      <c r="A19" s="79">
        <v>6</v>
      </c>
      <c r="B19" s="49" t="s">
        <v>59</v>
      </c>
      <c r="C19" s="80">
        <v>0.72699999999999998</v>
      </c>
      <c r="D19" s="81">
        <v>0.7</v>
      </c>
      <c r="E19" s="82">
        <v>0.72899999999999998</v>
      </c>
      <c r="F19" s="83">
        <v>900</v>
      </c>
      <c r="G19" s="83">
        <v>-2100</v>
      </c>
      <c r="H19" s="84">
        <f>SUM(F19:G19)</f>
        <v>-1200</v>
      </c>
      <c r="I19" s="85"/>
      <c r="J19" s="86" t="s">
        <v>60</v>
      </c>
      <c r="K19" s="83">
        <v>1300</v>
      </c>
      <c r="L19" s="88">
        <f>SUM(K17:K19)</f>
        <v>1300</v>
      </c>
      <c r="M19" s="87"/>
      <c r="N19" s="86"/>
      <c r="O19" s="83"/>
      <c r="P19" s="86" t="s">
        <v>60</v>
      </c>
      <c r="Q19" s="83">
        <v>-2300</v>
      </c>
      <c r="R19" s="88">
        <f>SUM(O17:O19)+SUM(Q17:Q19)</f>
        <v>1800</v>
      </c>
      <c r="S19" s="89">
        <v>1900</v>
      </c>
      <c r="T19" s="90">
        <v>4570300</v>
      </c>
      <c r="U19" s="91">
        <v>4187300</v>
      </c>
      <c r="V19" s="92">
        <v>4187300</v>
      </c>
      <c r="W19" s="93">
        <v>0.755</v>
      </c>
      <c r="X19" s="93">
        <v>0.86499999999999999</v>
      </c>
      <c r="Y19" s="94">
        <v>1.2730900000000001</v>
      </c>
      <c r="Z19" s="95">
        <v>0.98199999999999998</v>
      </c>
      <c r="AA19" s="96">
        <v>0.98999999999999488</v>
      </c>
      <c r="AB19" s="97">
        <v>2.423</v>
      </c>
      <c r="AC19" s="98">
        <v>159.82</v>
      </c>
      <c r="AD19" s="1"/>
    </row>
    <row r="20" spans="1:30" ht="27" customHeight="1" x14ac:dyDescent="0.25">
      <c r="A20" s="59"/>
      <c r="B20" s="36"/>
      <c r="C20" s="60"/>
      <c r="D20" s="61"/>
      <c r="E20" s="62"/>
      <c r="F20" s="63"/>
      <c r="G20" s="63"/>
      <c r="H20" s="64"/>
      <c r="I20" s="65"/>
      <c r="J20" s="66"/>
      <c r="K20" s="67"/>
      <c r="L20" s="68"/>
      <c r="M20" s="69"/>
      <c r="N20" s="66"/>
      <c r="O20" s="67"/>
      <c r="P20" s="66"/>
      <c r="Q20" s="67"/>
      <c r="R20" s="68"/>
      <c r="S20" s="63"/>
      <c r="T20" s="71"/>
      <c r="U20" s="119"/>
      <c r="V20" s="112"/>
      <c r="W20" s="99"/>
      <c r="X20" s="99"/>
      <c r="Y20" s="100"/>
      <c r="Z20" s="113"/>
      <c r="AA20" s="114"/>
      <c r="AB20" s="115"/>
      <c r="AC20" s="116">
        <v>159.66999999999999</v>
      </c>
      <c r="AD20" s="1"/>
    </row>
    <row r="21" spans="1:30" ht="27" customHeight="1" x14ac:dyDescent="0.25">
      <c r="A21" s="59"/>
      <c r="B21" s="36"/>
      <c r="C21" s="60"/>
      <c r="D21" s="61"/>
      <c r="E21" s="62"/>
      <c r="F21" s="63"/>
      <c r="G21" s="63"/>
      <c r="H21" s="64"/>
      <c r="I21" s="65"/>
      <c r="J21" s="66"/>
      <c r="K21" s="67"/>
      <c r="L21" s="68"/>
      <c r="M21" s="69"/>
      <c r="N21" s="66"/>
      <c r="O21" s="67"/>
      <c r="P21" s="66"/>
      <c r="Q21" s="67"/>
      <c r="R21" s="68"/>
      <c r="S21" s="63"/>
      <c r="T21" s="71"/>
      <c r="U21" s="101"/>
      <c r="V21" s="72"/>
      <c r="W21" s="73"/>
      <c r="X21" s="73"/>
      <c r="Y21" s="74"/>
      <c r="Z21" s="75"/>
      <c r="AA21" s="76"/>
      <c r="AB21" s="77"/>
      <c r="AC21" s="78"/>
      <c r="AD21" s="1"/>
    </row>
    <row r="22" spans="1:30" ht="27" customHeight="1" x14ac:dyDescent="0.25">
      <c r="A22" s="79">
        <v>7</v>
      </c>
      <c r="B22" s="49" t="s">
        <v>58</v>
      </c>
      <c r="C22" s="80">
        <v>0.72699999999999998</v>
      </c>
      <c r="D22" s="81">
        <v>0.7</v>
      </c>
      <c r="E22" s="82">
        <v>0.72799999999999998</v>
      </c>
      <c r="F22" s="83">
        <v>800</v>
      </c>
      <c r="G22" s="83">
        <v>4300</v>
      </c>
      <c r="H22" s="84">
        <f>SUM(F22:G22)</f>
        <v>5100</v>
      </c>
      <c r="I22" s="85"/>
      <c r="J22" s="86" t="s">
        <v>60</v>
      </c>
      <c r="K22" s="83">
        <v>2300</v>
      </c>
      <c r="L22" s="88">
        <f>SUM(K20:K22)</f>
        <v>2300</v>
      </c>
      <c r="M22" s="87"/>
      <c r="N22" s="86"/>
      <c r="O22" s="83"/>
      <c r="P22" s="86" t="s">
        <v>60</v>
      </c>
      <c r="Q22" s="83">
        <v>-3000</v>
      </c>
      <c r="R22" s="88">
        <f>SUM(O20:O22)+SUM(Q20:Q22)</f>
        <v>-3000</v>
      </c>
      <c r="S22" s="89">
        <v>4400</v>
      </c>
      <c r="T22" s="90">
        <v>4574700</v>
      </c>
      <c r="U22" s="91">
        <v>4186500</v>
      </c>
      <c r="V22" s="92">
        <v>4186400</v>
      </c>
      <c r="W22" s="93">
        <v>0.755</v>
      </c>
      <c r="X22" s="93">
        <v>0.84499999999999997</v>
      </c>
      <c r="Y22" s="94">
        <v>1.2730900000000001</v>
      </c>
      <c r="Z22" s="95">
        <v>0.98199999999999998</v>
      </c>
      <c r="AA22" s="96">
        <v>0.98250000000000171</v>
      </c>
      <c r="AB22" s="97">
        <v>2.4049999999999998</v>
      </c>
      <c r="AC22" s="98">
        <v>159.91999999999999</v>
      </c>
      <c r="AD22" s="1"/>
    </row>
    <row r="23" spans="1:30" ht="27" customHeight="1" x14ac:dyDescent="0.25">
      <c r="A23" s="59"/>
      <c r="B23" s="36"/>
      <c r="C23" s="60"/>
      <c r="D23" s="61"/>
      <c r="E23" s="62"/>
      <c r="F23" s="63"/>
      <c r="G23" s="63"/>
      <c r="H23" s="64"/>
      <c r="I23" s="65"/>
      <c r="J23" s="66"/>
      <c r="K23" s="67"/>
      <c r="L23" s="68"/>
      <c r="M23" s="69"/>
      <c r="N23" s="66"/>
      <c r="O23" s="67"/>
      <c r="P23" s="66"/>
      <c r="Q23" s="67"/>
      <c r="R23" s="68"/>
      <c r="S23" s="121"/>
      <c r="T23" s="110"/>
      <c r="U23" s="111"/>
      <c r="V23" s="112"/>
      <c r="W23" s="99"/>
      <c r="X23" s="99"/>
      <c r="Y23" s="100"/>
      <c r="Z23" s="113"/>
      <c r="AA23" s="114"/>
      <c r="AB23" s="115"/>
      <c r="AC23" s="116">
        <v>158.06</v>
      </c>
      <c r="AD23" s="1"/>
    </row>
    <row r="24" spans="1:30" ht="27" customHeight="1" x14ac:dyDescent="0.25">
      <c r="A24" s="59"/>
      <c r="B24" s="36"/>
      <c r="C24" s="60"/>
      <c r="D24" s="61"/>
      <c r="E24" s="62"/>
      <c r="F24" s="63"/>
      <c r="G24" s="63"/>
      <c r="H24" s="64"/>
      <c r="I24" s="65"/>
      <c r="J24" s="66"/>
      <c r="K24" s="67"/>
      <c r="L24" s="68"/>
      <c r="M24" s="69"/>
      <c r="N24" s="66"/>
      <c r="O24" s="67"/>
      <c r="P24" s="66"/>
      <c r="Q24" s="67"/>
      <c r="R24" s="68"/>
      <c r="S24" s="63"/>
      <c r="T24" s="71"/>
      <c r="U24" s="101"/>
      <c r="V24" s="72"/>
      <c r="W24" s="73"/>
      <c r="X24" s="73"/>
      <c r="Y24" s="74"/>
      <c r="Z24" s="75"/>
      <c r="AA24" s="76"/>
      <c r="AB24" s="77"/>
      <c r="AC24" s="78"/>
      <c r="AD24" s="1"/>
    </row>
    <row r="25" spans="1:30" ht="27" customHeight="1" x14ac:dyDescent="0.25">
      <c r="A25" s="79">
        <v>8</v>
      </c>
      <c r="B25" s="49" t="s">
        <v>55</v>
      </c>
      <c r="C25" s="80">
        <v>0.72699999999999998</v>
      </c>
      <c r="D25" s="81">
        <v>0.7</v>
      </c>
      <c r="E25" s="82">
        <v>0.78</v>
      </c>
      <c r="F25" s="83">
        <v>600</v>
      </c>
      <c r="G25" s="83">
        <v>5500</v>
      </c>
      <c r="H25" s="84">
        <f>SUM(F25:G25)</f>
        <v>6100</v>
      </c>
      <c r="I25" s="85"/>
      <c r="J25" s="86" t="s">
        <v>60</v>
      </c>
      <c r="K25" s="83">
        <v>3000</v>
      </c>
      <c r="L25" s="88">
        <f>SUM(K23:K25)</f>
        <v>3000</v>
      </c>
      <c r="M25" s="87"/>
      <c r="N25" s="86"/>
      <c r="O25" s="83"/>
      <c r="P25" s="86" t="s">
        <v>60</v>
      </c>
      <c r="Q25" s="83">
        <v>-3200</v>
      </c>
      <c r="R25" s="88">
        <f>SUM(O23:O25)+SUM(Q23:Q25)</f>
        <v>-3200</v>
      </c>
      <c r="S25" s="89">
        <v>5900</v>
      </c>
      <c r="T25" s="90">
        <v>4580600</v>
      </c>
      <c r="U25" s="91">
        <v>4187500</v>
      </c>
      <c r="V25" s="92">
        <v>4187500</v>
      </c>
      <c r="W25" s="93">
        <v>0.754</v>
      </c>
      <c r="X25" s="93">
        <v>0.84499999999999997</v>
      </c>
      <c r="Y25" s="94">
        <v>1.2730900000000001</v>
      </c>
      <c r="Z25" s="95">
        <v>0.97099999999999997</v>
      </c>
      <c r="AA25" s="96">
        <v>0.97499999999999432</v>
      </c>
      <c r="AB25" s="97">
        <v>2.3679999999999999</v>
      </c>
      <c r="AC25" s="98">
        <v>159.72</v>
      </c>
      <c r="AD25" s="1"/>
    </row>
    <row r="26" spans="1:30" ht="27" customHeight="1" x14ac:dyDescent="0.25">
      <c r="A26" s="59"/>
      <c r="B26" s="36"/>
      <c r="C26" s="60"/>
      <c r="D26" s="61"/>
      <c r="E26" s="62"/>
      <c r="F26" s="63"/>
      <c r="G26" s="63"/>
      <c r="H26" s="64"/>
      <c r="I26" s="65"/>
      <c r="J26" s="66"/>
      <c r="K26" s="67"/>
      <c r="L26" s="68"/>
      <c r="M26" s="69"/>
      <c r="N26" s="66"/>
      <c r="O26" s="67"/>
      <c r="P26" s="66"/>
      <c r="Q26" s="67"/>
      <c r="R26" s="68"/>
      <c r="S26" s="63"/>
      <c r="T26" s="71"/>
      <c r="U26" s="101"/>
      <c r="V26" s="72"/>
      <c r="W26" s="73"/>
      <c r="X26" s="73"/>
      <c r="Y26" s="74"/>
      <c r="Z26" s="75"/>
      <c r="AA26" s="76"/>
      <c r="AB26" s="77"/>
      <c r="AC26" s="78">
        <v>158.55000000000001</v>
      </c>
      <c r="AD26" s="1"/>
    </row>
    <row r="27" spans="1:30" ht="27" customHeight="1" x14ac:dyDescent="0.25">
      <c r="A27" s="59"/>
      <c r="B27" s="36"/>
      <c r="C27" s="60"/>
      <c r="D27" s="61"/>
      <c r="E27" s="62"/>
      <c r="F27" s="63"/>
      <c r="G27" s="63"/>
      <c r="H27" s="64"/>
      <c r="I27" s="65"/>
      <c r="J27" s="66"/>
      <c r="K27" s="67"/>
      <c r="L27" s="68"/>
      <c r="M27" s="69"/>
      <c r="N27" s="66"/>
      <c r="O27" s="67"/>
      <c r="P27" s="66" t="s">
        <v>61</v>
      </c>
      <c r="Q27" s="67">
        <v>5600</v>
      </c>
      <c r="R27" s="68"/>
      <c r="S27" s="63"/>
      <c r="T27" s="71"/>
      <c r="U27" s="101"/>
      <c r="V27" s="72"/>
      <c r="W27" s="73"/>
      <c r="X27" s="73"/>
      <c r="Y27" s="74"/>
      <c r="Z27" s="75"/>
      <c r="AA27" s="76"/>
      <c r="AB27" s="77"/>
      <c r="AC27" s="78"/>
      <c r="AD27" s="1"/>
    </row>
    <row r="28" spans="1:30" ht="27" customHeight="1" x14ac:dyDescent="0.25">
      <c r="A28" s="79">
        <v>9</v>
      </c>
      <c r="B28" s="49" t="s">
        <v>56</v>
      </c>
      <c r="C28" s="80">
        <v>0.72699999999999998</v>
      </c>
      <c r="D28" s="81">
        <v>0.7</v>
      </c>
      <c r="E28" s="82">
        <v>0.78</v>
      </c>
      <c r="F28" s="83">
        <v>200</v>
      </c>
      <c r="G28" s="83">
        <v>1300</v>
      </c>
      <c r="H28" s="84">
        <f>SUM(F28:G28)</f>
        <v>1500</v>
      </c>
      <c r="I28" s="85"/>
      <c r="J28" s="86" t="s">
        <v>60</v>
      </c>
      <c r="K28" s="83">
        <v>3200</v>
      </c>
      <c r="L28" s="88">
        <f>SUM(K26:K28)</f>
        <v>3200</v>
      </c>
      <c r="M28" s="87"/>
      <c r="N28" s="86"/>
      <c r="O28" s="83"/>
      <c r="P28" s="86" t="s">
        <v>60</v>
      </c>
      <c r="Q28" s="83">
        <v>-3700</v>
      </c>
      <c r="R28" s="88">
        <f>SUM(O26:O28)+SUM(Q26:Q28)</f>
        <v>1900</v>
      </c>
      <c r="S28" s="89">
        <v>6600</v>
      </c>
      <c r="T28" s="90">
        <v>4587200</v>
      </c>
      <c r="U28" s="91">
        <v>4200900</v>
      </c>
      <c r="V28" s="92">
        <v>4200900</v>
      </c>
      <c r="W28" s="93">
        <v>0.755</v>
      </c>
      <c r="X28" s="93">
        <v>0.85</v>
      </c>
      <c r="Y28" s="94">
        <v>1.2730900000000001</v>
      </c>
      <c r="Z28" s="95">
        <v>0.97099999999999997</v>
      </c>
      <c r="AA28" s="96">
        <v>0.98000000000000398</v>
      </c>
      <c r="AB28" s="97">
        <v>2.39</v>
      </c>
      <c r="AC28" s="98">
        <v>159</v>
      </c>
      <c r="AD28" s="1"/>
    </row>
    <row r="29" spans="1:30" ht="27" customHeight="1" x14ac:dyDescent="0.25">
      <c r="A29" s="59"/>
      <c r="B29" s="36"/>
      <c r="C29" s="60"/>
      <c r="D29" s="61"/>
      <c r="E29" s="62"/>
      <c r="F29" s="63"/>
      <c r="G29" s="63"/>
      <c r="H29" s="64"/>
      <c r="I29" s="65"/>
      <c r="J29" s="66"/>
      <c r="K29" s="67"/>
      <c r="L29" s="68"/>
      <c r="M29" s="69"/>
      <c r="N29" s="66"/>
      <c r="O29" s="67"/>
      <c r="P29" s="66"/>
      <c r="Q29" s="67"/>
      <c r="R29" s="68"/>
      <c r="S29" s="63"/>
      <c r="T29" s="71"/>
      <c r="U29" s="101"/>
      <c r="V29" s="72"/>
      <c r="W29" s="73"/>
      <c r="X29" s="73"/>
      <c r="Y29" s="74"/>
      <c r="Z29" s="75"/>
      <c r="AA29" s="76"/>
      <c r="AB29" s="77"/>
      <c r="AC29" s="78">
        <v>159.03</v>
      </c>
      <c r="AD29" s="1"/>
    </row>
    <row r="30" spans="1:30" ht="27" customHeight="1" x14ac:dyDescent="0.25">
      <c r="A30" s="59"/>
      <c r="B30" s="36"/>
      <c r="C30" s="60"/>
      <c r="D30" s="61"/>
      <c r="E30" s="62"/>
      <c r="F30" s="63"/>
      <c r="G30" s="63"/>
      <c r="H30" s="64"/>
      <c r="I30" s="65"/>
      <c r="J30" s="66" t="s">
        <v>64</v>
      </c>
      <c r="K30" s="67">
        <v>-100</v>
      </c>
      <c r="L30" s="68"/>
      <c r="M30" s="69"/>
      <c r="N30" s="66"/>
      <c r="O30" s="67"/>
      <c r="P30" s="66"/>
      <c r="Q30" s="67"/>
      <c r="R30" s="68"/>
      <c r="S30" s="63"/>
      <c r="T30" s="71"/>
      <c r="U30" s="101"/>
      <c r="V30" s="72"/>
      <c r="W30" s="73"/>
      <c r="X30" s="73"/>
      <c r="Y30" s="74"/>
      <c r="Z30" s="75"/>
      <c r="AA30" s="76"/>
      <c r="AB30" s="77"/>
      <c r="AC30" s="78"/>
      <c r="AD30" s="1"/>
    </row>
    <row r="31" spans="1:30" ht="27" customHeight="1" x14ac:dyDescent="0.25">
      <c r="A31" s="79">
        <v>10</v>
      </c>
      <c r="B31" s="49" t="s">
        <v>57</v>
      </c>
      <c r="C31" s="80">
        <v>0.72799999999999998</v>
      </c>
      <c r="D31" s="81">
        <v>0.7</v>
      </c>
      <c r="E31" s="82">
        <v>0.75</v>
      </c>
      <c r="F31" s="83">
        <v>400</v>
      </c>
      <c r="G31" s="83">
        <v>-26900</v>
      </c>
      <c r="H31" s="84">
        <f>SUM(F31:G31)</f>
        <v>-26500</v>
      </c>
      <c r="I31" s="85"/>
      <c r="J31" s="86" t="s">
        <v>60</v>
      </c>
      <c r="K31" s="83">
        <v>3700</v>
      </c>
      <c r="L31" s="88">
        <f>SUM(K29:K31)</f>
        <v>3600</v>
      </c>
      <c r="M31" s="87"/>
      <c r="N31" s="86"/>
      <c r="O31" s="83"/>
      <c r="P31" s="86" t="s">
        <v>60</v>
      </c>
      <c r="Q31" s="83">
        <v>-2900</v>
      </c>
      <c r="R31" s="88">
        <f>SUM(O29:O31)+SUM(Q29:Q31)</f>
        <v>-2900</v>
      </c>
      <c r="S31" s="89">
        <v>-25800</v>
      </c>
      <c r="T31" s="90">
        <v>4561400</v>
      </c>
      <c r="U31" s="91">
        <v>4196300</v>
      </c>
      <c r="V31" s="92">
        <v>4196300</v>
      </c>
      <c r="W31" s="93">
        <v>0.755</v>
      </c>
      <c r="X31" s="93">
        <v>0.86499999999999999</v>
      </c>
      <c r="Y31" s="94">
        <v>1.2730900000000001</v>
      </c>
      <c r="Z31" s="95">
        <v>0.98399999999999999</v>
      </c>
      <c r="AA31" s="96">
        <v>0.98999999999999488</v>
      </c>
      <c r="AB31" s="97">
        <v>2.431</v>
      </c>
      <c r="AC31" s="98">
        <v>159.36000000000001</v>
      </c>
      <c r="AD31" s="122"/>
    </row>
    <row r="32" spans="1:30" ht="27" customHeight="1" x14ac:dyDescent="0.25">
      <c r="A32" s="59"/>
      <c r="B32" s="36"/>
      <c r="C32" s="60"/>
      <c r="D32" s="61"/>
      <c r="E32" s="62"/>
      <c r="F32" s="63"/>
      <c r="G32" s="63"/>
      <c r="H32" s="64"/>
      <c r="I32" s="65"/>
      <c r="J32" s="66"/>
      <c r="K32" s="67"/>
      <c r="L32" s="68"/>
      <c r="M32" s="69"/>
      <c r="N32" s="66"/>
      <c r="O32" s="67"/>
      <c r="P32" s="66"/>
      <c r="Q32" s="67"/>
      <c r="R32" s="68"/>
      <c r="S32" s="63"/>
      <c r="T32" s="71"/>
      <c r="U32" s="101"/>
      <c r="V32" s="72"/>
      <c r="W32" s="73"/>
      <c r="X32" s="73"/>
      <c r="Y32" s="74"/>
      <c r="Z32" s="75"/>
      <c r="AA32" s="76"/>
      <c r="AB32" s="73"/>
      <c r="AC32" s="78">
        <v>159.56</v>
      </c>
      <c r="AD32" s="1"/>
    </row>
    <row r="33" spans="1:30" ht="27" customHeight="1" x14ac:dyDescent="0.25">
      <c r="A33" s="59"/>
      <c r="B33" s="36"/>
      <c r="C33" s="60"/>
      <c r="D33" s="61"/>
      <c r="E33" s="62"/>
      <c r="F33" s="63"/>
      <c r="G33" s="63"/>
      <c r="H33" s="64"/>
      <c r="I33" s="65"/>
      <c r="J33" s="66" t="s">
        <v>64</v>
      </c>
      <c r="K33" s="67">
        <v>-300</v>
      </c>
      <c r="L33" s="68"/>
      <c r="M33" s="69"/>
      <c r="N33" s="66"/>
      <c r="O33" s="67"/>
      <c r="P33" s="66"/>
      <c r="Q33" s="67"/>
      <c r="R33" s="68"/>
      <c r="S33" s="63"/>
      <c r="T33" s="71"/>
      <c r="U33" s="101"/>
      <c r="V33" s="123"/>
      <c r="W33" s="73"/>
      <c r="X33" s="73"/>
      <c r="Y33" s="74"/>
      <c r="Z33" s="75"/>
      <c r="AA33" s="76"/>
      <c r="AB33" s="77"/>
      <c r="AC33" s="78"/>
      <c r="AD33" s="1"/>
    </row>
    <row r="34" spans="1:30" ht="27" customHeight="1" x14ac:dyDescent="0.25">
      <c r="A34" s="79">
        <v>13</v>
      </c>
      <c r="B34" s="49" t="s">
        <v>59</v>
      </c>
      <c r="C34" s="80">
        <v>0.72599999999999998</v>
      </c>
      <c r="D34" s="81">
        <v>0.7</v>
      </c>
      <c r="E34" s="82">
        <v>0.72799999999999998</v>
      </c>
      <c r="F34" s="83">
        <v>400</v>
      </c>
      <c r="G34" s="83">
        <v>-3800</v>
      </c>
      <c r="H34" s="84">
        <f>SUM(F34:G34)</f>
        <v>-3400</v>
      </c>
      <c r="I34" s="85"/>
      <c r="J34" s="86" t="s">
        <v>60</v>
      </c>
      <c r="K34" s="83">
        <v>2900</v>
      </c>
      <c r="L34" s="88">
        <f>SUM(K32:K34)</f>
        <v>2600</v>
      </c>
      <c r="M34" s="87"/>
      <c r="N34" s="86"/>
      <c r="O34" s="83"/>
      <c r="P34" s="86" t="s">
        <v>60</v>
      </c>
      <c r="Q34" s="83">
        <v>-3800</v>
      </c>
      <c r="R34" s="88">
        <f>SUM(O32:O34)+SUM(Q32:Q34)</f>
        <v>-3800</v>
      </c>
      <c r="S34" s="89">
        <v>-4600</v>
      </c>
      <c r="T34" s="90">
        <v>4556800</v>
      </c>
      <c r="U34" s="91">
        <v>4178600</v>
      </c>
      <c r="V34" s="92">
        <v>4178600</v>
      </c>
      <c r="W34" s="93">
        <v>0.754</v>
      </c>
      <c r="X34" s="93">
        <v>0.83499999999999996</v>
      </c>
      <c r="Y34" s="94">
        <v>1.2730900000000001</v>
      </c>
      <c r="Z34" s="95">
        <v>0.95499999999999996</v>
      </c>
      <c r="AA34" s="96">
        <v>0.95000000000000284</v>
      </c>
      <c r="AB34" s="97">
        <v>2.4590000000000001</v>
      </c>
      <c r="AC34" s="98">
        <v>159.85</v>
      </c>
      <c r="AD34" s="122"/>
    </row>
    <row r="35" spans="1:30" ht="27" customHeight="1" x14ac:dyDescent="0.25">
      <c r="A35" s="59"/>
      <c r="B35" s="36"/>
      <c r="C35" s="60"/>
      <c r="D35" s="61"/>
      <c r="E35" s="62"/>
      <c r="F35" s="63"/>
      <c r="G35" s="63"/>
      <c r="H35" s="64"/>
      <c r="I35" s="65"/>
      <c r="J35" s="66"/>
      <c r="K35" s="67"/>
      <c r="L35" s="68"/>
      <c r="M35" s="69"/>
      <c r="N35" s="66"/>
      <c r="O35" s="67"/>
      <c r="P35" s="66"/>
      <c r="Q35" s="67"/>
      <c r="R35" s="68"/>
      <c r="S35" s="63"/>
      <c r="T35" s="71"/>
      <c r="U35" s="101"/>
      <c r="V35" s="123"/>
      <c r="W35" s="73"/>
      <c r="X35" s="73"/>
      <c r="Y35" s="74"/>
      <c r="Z35" s="75"/>
      <c r="AA35" s="76"/>
      <c r="AB35" s="77"/>
      <c r="AC35" s="78">
        <v>158.96</v>
      </c>
      <c r="AD35" s="122"/>
    </row>
    <row r="36" spans="1:30" ht="27" customHeight="1" x14ac:dyDescent="0.25">
      <c r="A36" s="59"/>
      <c r="B36" s="36"/>
      <c r="C36" s="60"/>
      <c r="D36" s="61"/>
      <c r="E36" s="62"/>
      <c r="F36" s="63"/>
      <c r="G36" s="63"/>
      <c r="H36" s="64"/>
      <c r="I36" s="65"/>
      <c r="J36" s="66"/>
      <c r="K36" s="67"/>
      <c r="L36" s="68"/>
      <c r="M36" s="69"/>
      <c r="N36" s="66"/>
      <c r="O36" s="67"/>
      <c r="P36" s="66"/>
      <c r="Q36" s="67"/>
      <c r="R36" s="68"/>
      <c r="S36" s="63"/>
      <c r="T36" s="71"/>
      <c r="U36" s="101"/>
      <c r="V36" s="123"/>
      <c r="W36" s="73"/>
      <c r="X36" s="73"/>
      <c r="Y36" s="74"/>
      <c r="Z36" s="75"/>
      <c r="AA36" s="76"/>
      <c r="AB36" s="77"/>
      <c r="AC36" s="78"/>
      <c r="AD36" s="122"/>
    </row>
    <row r="37" spans="1:30" ht="27" customHeight="1" x14ac:dyDescent="0.25">
      <c r="A37" s="79">
        <v>14</v>
      </c>
      <c r="B37" s="49" t="s">
        <v>58</v>
      </c>
      <c r="C37" s="80">
        <v>0.72599999999999998</v>
      </c>
      <c r="D37" s="81">
        <v>0.7</v>
      </c>
      <c r="E37" s="82">
        <v>0.72799999999999998</v>
      </c>
      <c r="F37" s="83">
        <v>400</v>
      </c>
      <c r="G37" s="83">
        <v>-1200</v>
      </c>
      <c r="H37" s="84">
        <f>SUM(F37:G37)</f>
        <v>-800</v>
      </c>
      <c r="I37" s="85"/>
      <c r="J37" s="86" t="s">
        <v>60</v>
      </c>
      <c r="K37" s="83">
        <v>3800</v>
      </c>
      <c r="L37" s="88">
        <f>SUM(K35:K37)</f>
        <v>3800</v>
      </c>
      <c r="M37" s="87"/>
      <c r="N37" s="86"/>
      <c r="O37" s="83"/>
      <c r="P37" s="86" t="s">
        <v>60</v>
      </c>
      <c r="Q37" s="83">
        <v>-2800</v>
      </c>
      <c r="R37" s="88">
        <f>SUM(O35:O37)+SUM(Q35:Q37)</f>
        <v>-2800</v>
      </c>
      <c r="S37" s="89">
        <v>200</v>
      </c>
      <c r="T37" s="90">
        <v>4557000</v>
      </c>
      <c r="U37" s="91">
        <v>4187700</v>
      </c>
      <c r="V37" s="92">
        <v>4187700</v>
      </c>
      <c r="W37" s="93">
        <v>0.754</v>
      </c>
      <c r="X37" s="93">
        <v>0.79500000000000004</v>
      </c>
      <c r="Y37" s="94">
        <v>1.2730900000000001</v>
      </c>
      <c r="Z37" s="95">
        <v>0.94499999999999995</v>
      </c>
      <c r="AA37" s="96">
        <v>0.95000000000000284</v>
      </c>
      <c r="AB37" s="97">
        <v>2.4140000000000001</v>
      </c>
      <c r="AC37" s="98">
        <v>159.38999999999999</v>
      </c>
      <c r="AD37" s="122"/>
    </row>
    <row r="38" spans="1:30" ht="27" customHeight="1" x14ac:dyDescent="0.25">
      <c r="A38" s="59"/>
      <c r="B38" s="36"/>
      <c r="C38" s="102"/>
      <c r="D38" s="103"/>
      <c r="E38" s="104"/>
      <c r="F38" s="67"/>
      <c r="G38" s="67"/>
      <c r="H38" s="105"/>
      <c r="I38" s="65"/>
      <c r="J38" s="66" t="s">
        <v>62</v>
      </c>
      <c r="K38" s="67">
        <v>-8000</v>
      </c>
      <c r="L38" s="106"/>
      <c r="M38" s="107"/>
      <c r="N38" s="66"/>
      <c r="O38" s="67"/>
      <c r="P38" s="66"/>
      <c r="Q38" s="67"/>
      <c r="R38" s="106"/>
      <c r="S38" s="67"/>
      <c r="T38" s="71"/>
      <c r="U38" s="101"/>
      <c r="V38" s="72"/>
      <c r="W38" s="73"/>
      <c r="X38" s="73"/>
      <c r="Y38" s="74"/>
      <c r="Z38" s="75"/>
      <c r="AA38" s="76"/>
      <c r="AB38" s="77"/>
      <c r="AC38" s="78">
        <v>158.74</v>
      </c>
      <c r="AD38" s="122"/>
    </row>
    <row r="39" spans="1:30" ht="27" customHeight="1" x14ac:dyDescent="0.25">
      <c r="A39" s="59"/>
      <c r="B39" s="36"/>
      <c r="C39" s="102"/>
      <c r="D39" s="103"/>
      <c r="E39" s="104"/>
      <c r="F39" s="67"/>
      <c r="G39" s="67"/>
      <c r="H39" s="105"/>
      <c r="I39" s="65"/>
      <c r="J39" s="66" t="s">
        <v>64</v>
      </c>
      <c r="K39" s="67">
        <v>-300</v>
      </c>
      <c r="L39" s="106"/>
      <c r="M39" s="107"/>
      <c r="N39" s="66"/>
      <c r="O39" s="67"/>
      <c r="P39" s="66"/>
      <c r="Q39" s="67"/>
      <c r="R39" s="106"/>
      <c r="S39" s="67"/>
      <c r="T39" s="71"/>
      <c r="U39" s="101"/>
      <c r="V39" s="72"/>
      <c r="W39" s="73"/>
      <c r="X39" s="73"/>
      <c r="Y39" s="74"/>
      <c r="Z39" s="75"/>
      <c r="AA39" s="76"/>
      <c r="AB39" s="77"/>
      <c r="AC39" s="78"/>
      <c r="AD39" s="122"/>
    </row>
    <row r="40" spans="1:30" ht="27" customHeight="1" x14ac:dyDescent="0.25">
      <c r="A40" s="79">
        <v>15</v>
      </c>
      <c r="B40" s="49" t="s">
        <v>55</v>
      </c>
      <c r="C40" s="80">
        <v>0.72699999999999998</v>
      </c>
      <c r="D40" s="467">
        <v>0.7</v>
      </c>
      <c r="E40" s="82">
        <v>0.77500000000000002</v>
      </c>
      <c r="F40" s="83">
        <v>-300</v>
      </c>
      <c r="G40" s="83">
        <v>73000</v>
      </c>
      <c r="H40" s="84">
        <f>SUM(F40:G40)</f>
        <v>72700</v>
      </c>
      <c r="I40" s="85"/>
      <c r="J40" s="86" t="s">
        <v>60</v>
      </c>
      <c r="K40" s="83">
        <v>2800</v>
      </c>
      <c r="L40" s="88">
        <f>SUM(K38:K40)</f>
        <v>-5500</v>
      </c>
      <c r="M40" s="468"/>
      <c r="N40" s="86" t="s">
        <v>62</v>
      </c>
      <c r="O40" s="83">
        <v>8000</v>
      </c>
      <c r="P40" s="86" t="s">
        <v>60</v>
      </c>
      <c r="Q40" s="83">
        <v>-4000</v>
      </c>
      <c r="R40" s="88">
        <f>SUM(O38:O40)+SUM(Q38:Q40)</f>
        <v>4000</v>
      </c>
      <c r="S40" s="83">
        <v>71200</v>
      </c>
      <c r="T40" s="90">
        <v>4628200</v>
      </c>
      <c r="U40" s="91">
        <v>4254300</v>
      </c>
      <c r="V40" s="92">
        <v>4254300</v>
      </c>
      <c r="W40" s="93">
        <v>0.753</v>
      </c>
      <c r="X40" s="93">
        <v>0.79500000000000004</v>
      </c>
      <c r="Y40" s="94">
        <v>1.27091</v>
      </c>
      <c r="Z40" s="95">
        <v>0.92700000000000005</v>
      </c>
      <c r="AA40" s="96">
        <v>0.94750000000000512</v>
      </c>
      <c r="AB40" s="97">
        <v>2.4049999999999998</v>
      </c>
      <c r="AC40" s="98">
        <v>159.06</v>
      </c>
      <c r="AD40" s="122"/>
    </row>
    <row r="41" spans="1:30" ht="27" customHeight="1" x14ac:dyDescent="0.25">
      <c r="A41" s="108"/>
      <c r="B41" s="36"/>
      <c r="C41" s="469"/>
      <c r="D41" s="470"/>
      <c r="E41" s="471"/>
      <c r="F41" s="121"/>
      <c r="G41" s="121"/>
      <c r="H41" s="472"/>
      <c r="I41" s="473"/>
      <c r="J41" s="474"/>
      <c r="K41" s="475"/>
      <c r="L41" s="476"/>
      <c r="M41" s="477"/>
      <c r="N41" s="474"/>
      <c r="O41" s="475"/>
      <c r="P41" s="474"/>
      <c r="Q41" s="475"/>
      <c r="R41" s="476"/>
      <c r="S41" s="121"/>
      <c r="T41" s="110"/>
      <c r="U41" s="111"/>
      <c r="V41" s="124"/>
      <c r="W41" s="99"/>
      <c r="X41" s="99"/>
      <c r="Y41" s="100"/>
      <c r="Z41" s="113"/>
      <c r="AA41" s="114"/>
      <c r="AB41" s="115"/>
      <c r="AC41" s="116">
        <v>158.27000000000001</v>
      </c>
      <c r="AD41" s="122"/>
    </row>
    <row r="42" spans="1:30" ht="27" customHeight="1" x14ac:dyDescent="0.25">
      <c r="A42" s="59"/>
      <c r="B42" s="36"/>
      <c r="C42" s="60"/>
      <c r="D42" s="61"/>
      <c r="E42" s="62"/>
      <c r="F42" s="63"/>
      <c r="G42" s="63"/>
      <c r="H42" s="64"/>
      <c r="I42" s="65"/>
      <c r="J42" s="66"/>
      <c r="K42" s="67"/>
      <c r="L42" s="68"/>
      <c r="M42" s="69"/>
      <c r="N42" s="66"/>
      <c r="O42" s="67"/>
      <c r="P42" s="66" t="s">
        <v>61</v>
      </c>
      <c r="Q42" s="67">
        <v>7700</v>
      </c>
      <c r="R42" s="68"/>
      <c r="S42" s="63"/>
      <c r="T42" s="71"/>
      <c r="U42" s="101"/>
      <c r="V42" s="123"/>
      <c r="W42" s="73"/>
      <c r="X42" s="73"/>
      <c r="Y42" s="74"/>
      <c r="Z42" s="75"/>
      <c r="AA42" s="76"/>
      <c r="AB42" s="77"/>
      <c r="AC42" s="78"/>
      <c r="AD42" s="122"/>
    </row>
    <row r="43" spans="1:30" ht="27" customHeight="1" x14ac:dyDescent="0.25">
      <c r="A43" s="79">
        <v>16</v>
      </c>
      <c r="B43" s="49" t="s">
        <v>56</v>
      </c>
      <c r="C43" s="80">
        <v>0.72699999999999998</v>
      </c>
      <c r="D43" s="81">
        <v>0.7</v>
      </c>
      <c r="E43" s="82">
        <v>0.78</v>
      </c>
      <c r="F43" s="83">
        <v>-200</v>
      </c>
      <c r="G43" s="83">
        <v>14700</v>
      </c>
      <c r="H43" s="84">
        <f>SUM(F43:G43)</f>
        <v>14500</v>
      </c>
      <c r="I43" s="85"/>
      <c r="J43" s="86" t="s">
        <v>60</v>
      </c>
      <c r="K43" s="83">
        <v>4000</v>
      </c>
      <c r="L43" s="88">
        <f>SUM(K41:K43)</f>
        <v>4000</v>
      </c>
      <c r="M43" s="87"/>
      <c r="N43" s="86"/>
      <c r="O43" s="83"/>
      <c r="P43" s="86" t="s">
        <v>60</v>
      </c>
      <c r="Q43" s="83">
        <v>-4000</v>
      </c>
      <c r="R43" s="88">
        <f>SUM(O41:O43)+SUM(Q41:Q43)</f>
        <v>3700</v>
      </c>
      <c r="S43" s="89">
        <v>22200</v>
      </c>
      <c r="T43" s="90">
        <v>4650400</v>
      </c>
      <c r="U43" s="91">
        <v>4278900</v>
      </c>
      <c r="V43" s="92">
        <v>1965000</v>
      </c>
      <c r="W43" s="93">
        <v>0.754</v>
      </c>
      <c r="X43" s="93">
        <v>0.79500000000000004</v>
      </c>
      <c r="Y43" s="94">
        <v>1.2710900000000001</v>
      </c>
      <c r="Z43" s="95">
        <v>0.95</v>
      </c>
      <c r="AA43" s="96">
        <v>0.94750000000000512</v>
      </c>
      <c r="AB43" s="97">
        <v>2.4</v>
      </c>
      <c r="AC43" s="98">
        <v>158.94999999999999</v>
      </c>
      <c r="AD43" s="122"/>
    </row>
    <row r="44" spans="1:30" ht="27" customHeight="1" x14ac:dyDescent="0.25">
      <c r="A44" s="108"/>
      <c r="B44" s="36"/>
      <c r="C44" s="60"/>
      <c r="D44" s="61"/>
      <c r="E44" s="62"/>
      <c r="F44" s="63"/>
      <c r="G44" s="63"/>
      <c r="H44" s="64"/>
      <c r="I44" s="65"/>
      <c r="J44" s="66"/>
      <c r="K44" s="67"/>
      <c r="L44" s="68"/>
      <c r="M44" s="69"/>
      <c r="N44" s="66"/>
      <c r="O44" s="67"/>
      <c r="P44" s="66"/>
      <c r="Q44" s="67"/>
      <c r="R44" s="68"/>
      <c r="S44" s="121"/>
      <c r="T44" s="110"/>
      <c r="U44" s="111"/>
      <c r="V44" s="124"/>
      <c r="W44" s="99"/>
      <c r="X44" s="99"/>
      <c r="Y44" s="100"/>
      <c r="Z44" s="113"/>
      <c r="AA44" s="114"/>
      <c r="AB44" s="115"/>
      <c r="AC44" s="116">
        <v>159.05000000000001</v>
      </c>
      <c r="AD44" s="122"/>
    </row>
    <row r="45" spans="1:30" ht="27" customHeight="1" x14ac:dyDescent="0.25">
      <c r="A45" s="59"/>
      <c r="B45" s="36"/>
      <c r="C45" s="60"/>
      <c r="D45" s="61"/>
      <c r="E45" s="62"/>
      <c r="F45" s="63"/>
      <c r="G45" s="63"/>
      <c r="H45" s="64"/>
      <c r="I45" s="65"/>
      <c r="J45" s="66" t="s">
        <v>64</v>
      </c>
      <c r="K45" s="67">
        <v>-200</v>
      </c>
      <c r="L45" s="68"/>
      <c r="M45" s="69"/>
      <c r="N45" s="66"/>
      <c r="O45" s="67"/>
      <c r="P45" s="66"/>
      <c r="Q45" s="67"/>
      <c r="R45" s="68"/>
      <c r="S45" s="63"/>
      <c r="T45" s="71"/>
      <c r="U45" s="101"/>
      <c r="V45" s="123"/>
      <c r="W45" s="73"/>
      <c r="X45" s="73"/>
      <c r="Y45" s="74"/>
      <c r="Z45" s="75"/>
      <c r="AA45" s="76"/>
      <c r="AB45" s="77"/>
      <c r="AC45" s="78"/>
      <c r="AD45" s="122"/>
    </row>
    <row r="46" spans="1:30" ht="27" customHeight="1" x14ac:dyDescent="0.25">
      <c r="A46" s="79">
        <v>17</v>
      </c>
      <c r="B46" s="49" t="s">
        <v>57</v>
      </c>
      <c r="C46" s="80">
        <v>0.72799999999999998</v>
      </c>
      <c r="D46" s="81">
        <v>0.7</v>
      </c>
      <c r="E46" s="82">
        <v>0.75</v>
      </c>
      <c r="F46" s="83">
        <v>-500</v>
      </c>
      <c r="G46" s="83">
        <v>6700</v>
      </c>
      <c r="H46" s="84">
        <f>SUM(F46:G46)</f>
        <v>6200</v>
      </c>
      <c r="I46" s="85"/>
      <c r="J46" s="86" t="s">
        <v>60</v>
      </c>
      <c r="K46" s="83">
        <v>4000</v>
      </c>
      <c r="L46" s="88">
        <f>SUM(K44:K46)</f>
        <v>3800</v>
      </c>
      <c r="M46" s="87"/>
      <c r="N46" s="86"/>
      <c r="O46" s="83"/>
      <c r="P46" s="86" t="s">
        <v>60</v>
      </c>
      <c r="Q46" s="83">
        <v>-2800</v>
      </c>
      <c r="R46" s="88">
        <f>SUM(O44:O46)+SUM(Q44:Q46)</f>
        <v>-2800</v>
      </c>
      <c r="S46" s="83">
        <v>7200</v>
      </c>
      <c r="T46" s="90">
        <v>4657600</v>
      </c>
      <c r="U46" s="91">
        <v>4276500</v>
      </c>
      <c r="V46" s="125">
        <v>4255100</v>
      </c>
      <c r="W46" s="93">
        <v>0.755</v>
      </c>
      <c r="X46" s="93">
        <v>0.78</v>
      </c>
      <c r="Y46" s="94">
        <v>1.2710900000000001</v>
      </c>
      <c r="Z46" s="95">
        <v>0.95</v>
      </c>
      <c r="AA46" s="96">
        <v>0.9375</v>
      </c>
      <c r="AB46" s="97">
        <v>2.419</v>
      </c>
      <c r="AC46" s="98">
        <v>159.54</v>
      </c>
      <c r="AD46" s="122"/>
    </row>
    <row r="47" spans="1:30" ht="27" customHeight="1" x14ac:dyDescent="0.25">
      <c r="A47" s="59"/>
      <c r="B47" s="36"/>
      <c r="C47" s="60"/>
      <c r="D47" s="61"/>
      <c r="E47" s="62"/>
      <c r="F47" s="63"/>
      <c r="G47" s="63"/>
      <c r="H47" s="64"/>
      <c r="I47" s="65"/>
      <c r="J47" s="66"/>
      <c r="K47" s="67"/>
      <c r="L47" s="68"/>
      <c r="M47" s="69"/>
      <c r="N47" s="478"/>
      <c r="O47" s="475"/>
      <c r="P47" s="66"/>
      <c r="Q47" s="67"/>
      <c r="R47" s="68"/>
      <c r="S47" s="63"/>
      <c r="T47" s="71"/>
      <c r="U47" s="101"/>
      <c r="V47" s="123"/>
      <c r="W47" s="73"/>
      <c r="X47" s="73"/>
      <c r="Y47" s="74"/>
      <c r="Z47" s="75"/>
      <c r="AA47" s="76"/>
      <c r="AB47" s="77"/>
      <c r="AC47" s="78">
        <v>158.74</v>
      </c>
      <c r="AD47" s="122"/>
    </row>
    <row r="48" spans="1:30" ht="27" customHeight="1" x14ac:dyDescent="0.25">
      <c r="A48" s="59"/>
      <c r="B48" s="36"/>
      <c r="C48" s="60"/>
      <c r="D48" s="61"/>
      <c r="E48" s="62"/>
      <c r="F48" s="63"/>
      <c r="G48" s="63"/>
      <c r="H48" s="64"/>
      <c r="I48" s="65"/>
      <c r="J48" s="66" t="s">
        <v>64</v>
      </c>
      <c r="K48" s="67">
        <v>-100</v>
      </c>
      <c r="L48" s="68"/>
      <c r="M48" s="69"/>
      <c r="N48" s="66"/>
      <c r="O48" s="67"/>
      <c r="P48" s="66"/>
      <c r="Q48" s="67"/>
      <c r="R48" s="68"/>
      <c r="S48" s="63"/>
      <c r="T48" s="71"/>
      <c r="U48" s="101"/>
      <c r="V48" s="123"/>
      <c r="W48" s="73"/>
      <c r="X48" s="73"/>
      <c r="Y48" s="74"/>
      <c r="Z48" s="75"/>
      <c r="AA48" s="76"/>
      <c r="AB48" s="77"/>
      <c r="AC48" s="78"/>
      <c r="AD48" s="122"/>
    </row>
    <row r="49" spans="1:30" ht="27" customHeight="1" x14ac:dyDescent="0.25">
      <c r="A49" s="79">
        <v>20</v>
      </c>
      <c r="B49" s="49" t="s">
        <v>59</v>
      </c>
      <c r="C49" s="80">
        <v>0.72699999999999998</v>
      </c>
      <c r="D49" s="81">
        <v>0.7</v>
      </c>
      <c r="E49" s="82">
        <v>0.77500000000000002</v>
      </c>
      <c r="F49" s="83">
        <v>-200</v>
      </c>
      <c r="G49" s="83">
        <v>-8900</v>
      </c>
      <c r="H49" s="84">
        <f t="shared" ref="H49" si="0">SUM(F49:G49)</f>
        <v>-9100</v>
      </c>
      <c r="I49" s="85"/>
      <c r="J49" s="86" t="s">
        <v>60</v>
      </c>
      <c r="K49" s="83">
        <v>2800</v>
      </c>
      <c r="L49" s="88">
        <f>SUM(K47:K49)</f>
        <v>2700</v>
      </c>
      <c r="M49" s="87"/>
      <c r="N49" s="86"/>
      <c r="O49" s="83"/>
      <c r="P49" s="86" t="s">
        <v>60</v>
      </c>
      <c r="Q49" s="83">
        <v>-4200</v>
      </c>
      <c r="R49" s="88">
        <f>SUM(O47:O49)+SUM(Q47:Q49)</f>
        <v>-4200</v>
      </c>
      <c r="S49" s="83">
        <v>-10600</v>
      </c>
      <c r="T49" s="90">
        <v>4647000</v>
      </c>
      <c r="U49" s="91">
        <v>4264100</v>
      </c>
      <c r="V49" s="125">
        <v>4248900</v>
      </c>
      <c r="W49" s="93">
        <v>0.755</v>
      </c>
      <c r="X49" s="93">
        <v>0.77</v>
      </c>
      <c r="Y49" s="94">
        <v>1.2661800000000001</v>
      </c>
      <c r="Z49" s="95">
        <v>0.95</v>
      </c>
      <c r="AA49" s="96">
        <v>0.93500000000000227</v>
      </c>
      <c r="AB49" s="97">
        <v>2.395</v>
      </c>
      <c r="AC49" s="98">
        <v>159.19999999999999</v>
      </c>
      <c r="AD49" s="122"/>
    </row>
    <row r="50" spans="1:30" ht="27" customHeight="1" x14ac:dyDescent="0.25">
      <c r="A50" s="59"/>
      <c r="B50" s="36"/>
      <c r="C50" s="60"/>
      <c r="D50" s="61"/>
      <c r="E50" s="62"/>
      <c r="F50" s="63"/>
      <c r="G50" s="63"/>
      <c r="H50" s="64"/>
      <c r="I50" s="65"/>
      <c r="J50" s="66"/>
      <c r="K50" s="67"/>
      <c r="L50" s="68"/>
      <c r="M50" s="69"/>
      <c r="N50" s="66"/>
      <c r="O50" s="67"/>
      <c r="P50" s="66"/>
      <c r="Q50" s="67"/>
      <c r="R50" s="68"/>
      <c r="S50" s="63"/>
      <c r="T50" s="71"/>
      <c r="U50" s="101"/>
      <c r="V50" s="123"/>
      <c r="W50" s="73"/>
      <c r="X50" s="73"/>
      <c r="Y50" s="74"/>
      <c r="Z50" s="75"/>
      <c r="AA50" s="76"/>
      <c r="AB50" s="77"/>
      <c r="AC50" s="78">
        <v>158.79</v>
      </c>
      <c r="AD50" s="122"/>
    </row>
    <row r="51" spans="1:30" ht="27" customHeight="1" x14ac:dyDescent="0.25">
      <c r="A51" s="59"/>
      <c r="B51" s="36"/>
      <c r="C51" s="60"/>
      <c r="D51" s="61"/>
      <c r="E51" s="62"/>
      <c r="F51" s="63"/>
      <c r="G51" s="63"/>
      <c r="H51" s="64"/>
      <c r="I51" s="65"/>
      <c r="J51" s="66" t="s">
        <v>64</v>
      </c>
      <c r="K51" s="67">
        <v>-300</v>
      </c>
      <c r="L51" s="68"/>
      <c r="M51" s="69"/>
      <c r="N51" s="66"/>
      <c r="O51" s="67"/>
      <c r="P51" s="66"/>
      <c r="Q51" s="67"/>
      <c r="R51" s="68"/>
      <c r="S51" s="63"/>
      <c r="T51" s="71"/>
      <c r="U51" s="101"/>
      <c r="V51" s="123"/>
      <c r="W51" s="73"/>
      <c r="X51" s="73"/>
      <c r="Y51" s="74"/>
      <c r="Z51" s="75"/>
      <c r="AA51" s="76"/>
      <c r="AB51" s="77"/>
      <c r="AC51" s="78"/>
      <c r="AD51" s="122"/>
    </row>
    <row r="52" spans="1:30" ht="27" customHeight="1" x14ac:dyDescent="0.25">
      <c r="A52" s="79">
        <v>21</v>
      </c>
      <c r="B52" s="49" t="s">
        <v>58</v>
      </c>
      <c r="C52" s="80">
        <v>0.72699999999999998</v>
      </c>
      <c r="D52" s="81">
        <v>0.7</v>
      </c>
      <c r="E52" s="82">
        <v>0.77500000000000002</v>
      </c>
      <c r="F52" s="83">
        <v>-500</v>
      </c>
      <c r="G52" s="83">
        <v>5400</v>
      </c>
      <c r="H52" s="84">
        <f t="shared" ref="H52" si="1">SUM(F52:G52)</f>
        <v>4900</v>
      </c>
      <c r="I52" s="85"/>
      <c r="J52" s="86" t="s">
        <v>60</v>
      </c>
      <c r="K52" s="83">
        <v>4200</v>
      </c>
      <c r="L52" s="88">
        <f>SUM(K50:K52)</f>
        <v>3900</v>
      </c>
      <c r="M52" s="87"/>
      <c r="N52" s="86"/>
      <c r="O52" s="83"/>
      <c r="P52" s="86" t="s">
        <v>60</v>
      </c>
      <c r="Q52" s="83">
        <v>-2900</v>
      </c>
      <c r="R52" s="88">
        <f>SUM(O50:O52)+SUM(Q50:Q52)</f>
        <v>-2900</v>
      </c>
      <c r="S52" s="83">
        <v>5900</v>
      </c>
      <c r="T52" s="90">
        <v>4652900</v>
      </c>
      <c r="U52" s="91">
        <v>4274400</v>
      </c>
      <c r="V52" s="125">
        <v>4271000</v>
      </c>
      <c r="W52" s="93">
        <v>0.755</v>
      </c>
      <c r="X52" s="93">
        <v>0.76500000000000001</v>
      </c>
      <c r="Y52" s="94">
        <v>1.2661800000000001</v>
      </c>
      <c r="Z52" s="95">
        <v>0.95</v>
      </c>
      <c r="AA52" s="96">
        <v>0.92749999999999488</v>
      </c>
      <c r="AB52" s="97">
        <v>2.3809999999999998</v>
      </c>
      <c r="AC52" s="98">
        <v>159.06</v>
      </c>
      <c r="AD52" s="122"/>
    </row>
    <row r="53" spans="1:30" ht="27" customHeight="1" x14ac:dyDescent="0.25">
      <c r="A53" s="59"/>
      <c r="B53" s="36"/>
      <c r="C53" s="60"/>
      <c r="D53" s="61"/>
      <c r="E53" s="62"/>
      <c r="F53" s="63"/>
      <c r="G53" s="63"/>
      <c r="H53" s="64"/>
      <c r="I53" s="65"/>
      <c r="J53" s="66"/>
      <c r="K53" s="67"/>
      <c r="L53" s="68"/>
      <c r="M53" s="69"/>
      <c r="N53" s="66"/>
      <c r="O53" s="67"/>
      <c r="P53" s="66"/>
      <c r="Q53" s="67"/>
      <c r="R53" s="68"/>
      <c r="S53" s="63"/>
      <c r="T53" s="71"/>
      <c r="U53" s="101"/>
      <c r="V53" s="123"/>
      <c r="W53" s="73"/>
      <c r="X53" s="73"/>
      <c r="Y53" s="74"/>
      <c r="Z53" s="75"/>
      <c r="AA53" s="76"/>
      <c r="AB53" s="77"/>
      <c r="AC53" s="78">
        <v>159.11000000000001</v>
      </c>
      <c r="AD53" s="122"/>
    </row>
    <row r="54" spans="1:30" ht="27" customHeight="1" x14ac:dyDescent="0.25">
      <c r="A54" s="59"/>
      <c r="B54" s="36"/>
      <c r="C54" s="60"/>
      <c r="D54" s="61"/>
      <c r="E54" s="62"/>
      <c r="F54" s="63"/>
      <c r="G54" s="63"/>
      <c r="H54" s="64"/>
      <c r="I54" s="65"/>
      <c r="J54" s="66" t="s">
        <v>64</v>
      </c>
      <c r="K54" s="67">
        <v>-300</v>
      </c>
      <c r="L54" s="68"/>
      <c r="M54" s="69"/>
      <c r="N54" s="66"/>
      <c r="O54" s="67"/>
      <c r="P54" s="66"/>
      <c r="Q54" s="67"/>
      <c r="R54" s="68"/>
      <c r="S54" s="63"/>
      <c r="T54" s="71"/>
      <c r="U54" s="101"/>
      <c r="V54" s="123"/>
      <c r="W54" s="73"/>
      <c r="X54" s="73"/>
      <c r="Y54" s="74"/>
      <c r="Z54" s="75"/>
      <c r="AA54" s="76"/>
      <c r="AB54" s="77"/>
      <c r="AC54" s="78"/>
      <c r="AD54" s="122"/>
    </row>
    <row r="55" spans="1:30" ht="27" customHeight="1" x14ac:dyDescent="0.25">
      <c r="A55" s="79">
        <v>22</v>
      </c>
      <c r="B55" s="49" t="s">
        <v>55</v>
      </c>
      <c r="C55" s="80">
        <v>0.72699999999999998</v>
      </c>
      <c r="D55" s="81">
        <v>0.7</v>
      </c>
      <c r="E55" s="82">
        <v>0.78</v>
      </c>
      <c r="F55" s="83">
        <v>-1300</v>
      </c>
      <c r="G55" s="83">
        <v>1500</v>
      </c>
      <c r="H55" s="84">
        <f t="shared" ref="H55" si="2">SUM(F55:G55)</f>
        <v>200</v>
      </c>
      <c r="I55" s="85"/>
      <c r="J55" s="86" t="s">
        <v>60</v>
      </c>
      <c r="K55" s="83">
        <v>2900</v>
      </c>
      <c r="L55" s="88">
        <f>SUM(K53:K55)</f>
        <v>2600</v>
      </c>
      <c r="M55" s="87"/>
      <c r="N55" s="86"/>
      <c r="O55" s="83"/>
      <c r="P55" s="86" t="s">
        <v>60</v>
      </c>
      <c r="Q55" s="83">
        <v>-2700</v>
      </c>
      <c r="R55" s="88">
        <f>SUM(O53:O55)+SUM(Q53:Q55)</f>
        <v>-2700</v>
      </c>
      <c r="S55" s="83">
        <v>100</v>
      </c>
      <c r="T55" s="90">
        <v>4653000</v>
      </c>
      <c r="U55" s="91">
        <v>4283700</v>
      </c>
      <c r="V55" s="125">
        <v>4280900</v>
      </c>
      <c r="W55" s="93">
        <v>0.754</v>
      </c>
      <c r="X55" s="93">
        <v>0.755</v>
      </c>
      <c r="Y55" s="94">
        <v>1.2483599999999999</v>
      </c>
      <c r="Z55" s="95">
        <v>0.95</v>
      </c>
      <c r="AA55" s="96">
        <v>0.93500000000000227</v>
      </c>
      <c r="AB55" s="97">
        <v>2.395</v>
      </c>
      <c r="AC55" s="98">
        <v>159.44999999999999</v>
      </c>
      <c r="AD55" s="122"/>
    </row>
    <row r="56" spans="1:30" ht="27" customHeight="1" x14ac:dyDescent="0.25">
      <c r="A56" s="59"/>
      <c r="B56" s="36"/>
      <c r="C56" s="60"/>
      <c r="D56" s="61"/>
      <c r="E56" s="62"/>
      <c r="F56" s="63"/>
      <c r="G56" s="63"/>
      <c r="H56" s="64"/>
      <c r="I56" s="65"/>
      <c r="J56" s="66"/>
      <c r="K56" s="67"/>
      <c r="L56" s="68"/>
      <c r="M56" s="69"/>
      <c r="N56" s="66"/>
      <c r="O56" s="67"/>
      <c r="P56" s="66"/>
      <c r="Q56" s="67"/>
      <c r="R56" s="68"/>
      <c r="S56" s="63"/>
      <c r="T56" s="71"/>
      <c r="U56" s="101"/>
      <c r="V56" s="123"/>
      <c r="W56" s="73"/>
      <c r="X56" s="73"/>
      <c r="Y56" s="74"/>
      <c r="Z56" s="75"/>
      <c r="AA56" s="76"/>
      <c r="AB56" s="77"/>
      <c r="AC56" s="78">
        <v>159.30000000000001</v>
      </c>
      <c r="AD56" s="122"/>
    </row>
    <row r="57" spans="1:30" ht="27" customHeight="1" x14ac:dyDescent="0.25">
      <c r="A57" s="59"/>
      <c r="B57" s="36"/>
      <c r="C57" s="60"/>
      <c r="D57" s="61"/>
      <c r="E57" s="62"/>
      <c r="F57" s="63"/>
      <c r="G57" s="63"/>
      <c r="H57" s="64"/>
      <c r="I57" s="65"/>
      <c r="J57" s="66"/>
      <c r="K57" s="67"/>
      <c r="L57" s="68"/>
      <c r="M57" s="69"/>
      <c r="N57" s="66"/>
      <c r="O57" s="67"/>
      <c r="P57" s="66"/>
      <c r="Q57" s="67"/>
      <c r="R57" s="68"/>
      <c r="S57" s="63"/>
      <c r="T57" s="71"/>
      <c r="U57" s="101"/>
      <c r="V57" s="123"/>
      <c r="W57" s="73"/>
      <c r="X57" s="73"/>
      <c r="Y57" s="74"/>
      <c r="Z57" s="75"/>
      <c r="AA57" s="76"/>
      <c r="AB57" s="77"/>
      <c r="AC57" s="78"/>
      <c r="AD57" s="122"/>
    </row>
    <row r="58" spans="1:30" ht="27" customHeight="1" x14ac:dyDescent="0.25">
      <c r="A58" s="79">
        <v>23</v>
      </c>
      <c r="B58" s="49" t="s">
        <v>56</v>
      </c>
      <c r="C58" s="80">
        <v>0.72699999999999998</v>
      </c>
      <c r="D58" s="81">
        <v>0.69</v>
      </c>
      <c r="E58" s="82">
        <v>0.77500000000000002</v>
      </c>
      <c r="F58" s="83">
        <v>-1300</v>
      </c>
      <c r="G58" s="83">
        <v>10600</v>
      </c>
      <c r="H58" s="84">
        <f t="shared" ref="H58" si="3">SUM(F58:G58)</f>
        <v>9300</v>
      </c>
      <c r="I58" s="85"/>
      <c r="J58" s="86" t="s">
        <v>60</v>
      </c>
      <c r="K58" s="83">
        <v>2700</v>
      </c>
      <c r="L58" s="88">
        <f>SUM(K56:K58)</f>
        <v>2700</v>
      </c>
      <c r="M58" s="87"/>
      <c r="N58" s="86"/>
      <c r="O58" s="83"/>
      <c r="P58" s="86" t="s">
        <v>60</v>
      </c>
      <c r="Q58" s="83">
        <v>-1800</v>
      </c>
      <c r="R58" s="88">
        <f>SUM(O56:O58)+SUM(Q56:Q58)</f>
        <v>-1800</v>
      </c>
      <c r="S58" s="83">
        <v>10200</v>
      </c>
      <c r="T58" s="90">
        <v>4663200</v>
      </c>
      <c r="U58" s="91">
        <v>4301300</v>
      </c>
      <c r="V58" s="125">
        <v>4299900</v>
      </c>
      <c r="W58" s="93">
        <v>0.752</v>
      </c>
      <c r="X58" s="93">
        <v>0.755</v>
      </c>
      <c r="Y58" s="94">
        <v>1.2483599999999999</v>
      </c>
      <c r="Z58" s="95">
        <v>0.95</v>
      </c>
      <c r="AA58" s="96">
        <v>0.93000000000000682</v>
      </c>
      <c r="AB58" s="97">
        <v>2.4180000000000001</v>
      </c>
      <c r="AC58" s="98">
        <v>159.69999999999999</v>
      </c>
      <c r="AD58" s="122"/>
    </row>
    <row r="59" spans="1:30" ht="27" customHeight="1" x14ac:dyDescent="0.25">
      <c r="A59" s="59"/>
      <c r="B59" s="36"/>
      <c r="C59" s="60"/>
      <c r="D59" s="61"/>
      <c r="E59" s="62"/>
      <c r="F59" s="63"/>
      <c r="G59" s="63"/>
      <c r="H59" s="64"/>
      <c r="I59" s="65"/>
      <c r="J59" s="66"/>
      <c r="K59" s="67"/>
      <c r="L59" s="68"/>
      <c r="M59" s="69"/>
      <c r="N59" s="66"/>
      <c r="O59" s="67"/>
      <c r="P59" s="66"/>
      <c r="Q59" s="67"/>
      <c r="R59" s="68"/>
      <c r="S59" s="63"/>
      <c r="T59" s="71"/>
      <c r="U59" s="101"/>
      <c r="V59" s="123"/>
      <c r="W59" s="73"/>
      <c r="X59" s="73"/>
      <c r="Y59" s="74"/>
      <c r="Z59" s="75"/>
      <c r="AA59" s="76"/>
      <c r="AB59" s="77"/>
      <c r="AC59" s="78">
        <v>159.61000000000001</v>
      </c>
      <c r="AD59" s="122"/>
    </row>
    <row r="60" spans="1:30" ht="27" customHeight="1" x14ac:dyDescent="0.25">
      <c r="A60" s="59"/>
      <c r="B60" s="36"/>
      <c r="C60" s="60"/>
      <c r="D60" s="61"/>
      <c r="E60" s="62"/>
      <c r="F60" s="63"/>
      <c r="G60" s="63"/>
      <c r="H60" s="64"/>
      <c r="I60" s="65"/>
      <c r="J60" s="66" t="s">
        <v>64</v>
      </c>
      <c r="K60" s="67">
        <v>-300</v>
      </c>
      <c r="L60" s="68"/>
      <c r="M60" s="69"/>
      <c r="N60" s="66"/>
      <c r="O60" s="67"/>
      <c r="P60" s="66" t="s">
        <v>61</v>
      </c>
      <c r="Q60" s="67">
        <v>8300</v>
      </c>
      <c r="R60" s="68"/>
      <c r="S60" s="63"/>
      <c r="T60" s="71"/>
      <c r="U60" s="101"/>
      <c r="V60" s="123"/>
      <c r="W60" s="73"/>
      <c r="X60" s="73"/>
      <c r="Y60" s="74"/>
      <c r="Z60" s="75"/>
      <c r="AA60" s="76"/>
      <c r="AB60" s="77"/>
      <c r="AC60" s="78"/>
      <c r="AD60" s="122"/>
    </row>
    <row r="61" spans="1:30" ht="27" customHeight="1" x14ac:dyDescent="0.25">
      <c r="A61" s="79">
        <v>24</v>
      </c>
      <c r="B61" s="49" t="s">
        <v>57</v>
      </c>
      <c r="C61" s="80">
        <v>0.72799999999999998</v>
      </c>
      <c r="D61" s="81">
        <v>0.7</v>
      </c>
      <c r="E61" s="82">
        <v>0.75</v>
      </c>
      <c r="F61" s="83">
        <v>-1700</v>
      </c>
      <c r="G61" s="83">
        <v>23200</v>
      </c>
      <c r="H61" s="84">
        <f t="shared" ref="H61" si="4">SUM(F61:G61)</f>
        <v>21500</v>
      </c>
      <c r="I61" s="85"/>
      <c r="J61" s="86" t="s">
        <v>60</v>
      </c>
      <c r="K61" s="83">
        <v>1800</v>
      </c>
      <c r="L61" s="88">
        <f>SUM(K59:K61)</f>
        <v>1500</v>
      </c>
      <c r="M61" s="87"/>
      <c r="N61" s="86"/>
      <c r="O61" s="83"/>
      <c r="P61" s="86" t="s">
        <v>60</v>
      </c>
      <c r="Q61" s="83">
        <v>-1400</v>
      </c>
      <c r="R61" s="88">
        <f>SUM(O59:O61)+SUM(Q59:Q61)</f>
        <v>6900</v>
      </c>
      <c r="S61" s="83">
        <v>29900</v>
      </c>
      <c r="T61" s="90">
        <v>4693100</v>
      </c>
      <c r="U61" s="91">
        <v>4340500</v>
      </c>
      <c r="V61" s="125">
        <v>4339100</v>
      </c>
      <c r="W61" s="93">
        <v>0.752</v>
      </c>
      <c r="X61" s="93">
        <v>0.77900000000000003</v>
      </c>
      <c r="Y61" s="94">
        <v>1.2483599999999999</v>
      </c>
      <c r="Z61" s="95">
        <v>0.95</v>
      </c>
      <c r="AA61" s="96">
        <v>0.93250000000000455</v>
      </c>
      <c r="AB61" s="97">
        <v>2.431</v>
      </c>
      <c r="AC61" s="98">
        <v>159.84</v>
      </c>
      <c r="AD61" s="122"/>
    </row>
    <row r="62" spans="1:30" ht="27" customHeight="1" x14ac:dyDescent="0.25">
      <c r="A62" s="59"/>
      <c r="B62" s="36"/>
      <c r="C62" s="102"/>
      <c r="D62" s="103"/>
      <c r="E62" s="104"/>
      <c r="F62" s="67"/>
      <c r="G62" s="67"/>
      <c r="H62" s="105"/>
      <c r="I62" s="65"/>
      <c r="J62" s="66"/>
      <c r="K62" s="67"/>
      <c r="L62" s="106"/>
      <c r="M62" s="107"/>
      <c r="N62" s="66"/>
      <c r="O62" s="67"/>
      <c r="P62" s="66"/>
      <c r="Q62" s="67"/>
      <c r="R62" s="106"/>
      <c r="S62" s="67"/>
      <c r="T62" s="71"/>
      <c r="U62" s="101"/>
      <c r="V62" s="123"/>
      <c r="W62" s="73"/>
      <c r="X62" s="73"/>
      <c r="Y62" s="74"/>
      <c r="Z62" s="75"/>
      <c r="AA62" s="76"/>
      <c r="AB62" s="77"/>
      <c r="AC62" s="78">
        <v>159.15</v>
      </c>
      <c r="AD62" s="122"/>
    </row>
    <row r="63" spans="1:30" ht="27" customHeight="1" x14ac:dyDescent="0.25">
      <c r="A63" s="59"/>
      <c r="B63" s="36"/>
      <c r="C63" s="102"/>
      <c r="D63" s="103"/>
      <c r="E63" s="104"/>
      <c r="F63" s="67"/>
      <c r="G63" s="67"/>
      <c r="H63" s="105"/>
      <c r="I63" s="65"/>
      <c r="J63" s="66" t="s">
        <v>64</v>
      </c>
      <c r="K63" s="67">
        <v>-200</v>
      </c>
      <c r="L63" s="106"/>
      <c r="M63" s="107"/>
      <c r="N63" s="66"/>
      <c r="O63" s="67"/>
      <c r="P63" s="66"/>
      <c r="Q63" s="67"/>
      <c r="R63" s="106"/>
      <c r="S63" s="67"/>
      <c r="T63" s="71"/>
      <c r="U63" s="101"/>
      <c r="V63" s="123"/>
      <c r="W63" s="73"/>
      <c r="X63" s="73"/>
      <c r="Y63" s="74"/>
      <c r="Z63" s="75"/>
      <c r="AA63" s="76"/>
      <c r="AB63" s="77"/>
      <c r="AC63" s="78"/>
      <c r="AD63" s="122"/>
    </row>
    <row r="64" spans="1:30" ht="27" customHeight="1" x14ac:dyDescent="0.25">
      <c r="A64" s="79">
        <v>27</v>
      </c>
      <c r="B64" s="49" t="s">
        <v>59</v>
      </c>
      <c r="C64" s="80">
        <v>0.72699999999999998</v>
      </c>
      <c r="D64" s="81">
        <v>0.7</v>
      </c>
      <c r="E64" s="82">
        <v>0.78</v>
      </c>
      <c r="F64" s="83">
        <v>-1100</v>
      </c>
      <c r="G64" s="83">
        <v>-12900</v>
      </c>
      <c r="H64" s="84">
        <f t="shared" ref="H64" si="5">SUM(F64:G64)</f>
        <v>-14000</v>
      </c>
      <c r="I64" s="85"/>
      <c r="J64" s="86" t="s">
        <v>60</v>
      </c>
      <c r="K64" s="83">
        <v>1400</v>
      </c>
      <c r="L64" s="88">
        <f>SUM(K62:K64)</f>
        <v>1200</v>
      </c>
      <c r="M64" s="87"/>
      <c r="N64" s="86"/>
      <c r="O64" s="83"/>
      <c r="P64" s="86" t="s">
        <v>60</v>
      </c>
      <c r="Q64" s="83">
        <v>-2200</v>
      </c>
      <c r="R64" s="88">
        <f>SUM(O62:O64)+SUM(Q62:Q64)</f>
        <v>-2200</v>
      </c>
      <c r="S64" s="83">
        <v>-15000</v>
      </c>
      <c r="T64" s="90">
        <v>4678100</v>
      </c>
      <c r="U64" s="91">
        <v>4320400</v>
      </c>
      <c r="V64" s="125">
        <v>4319000</v>
      </c>
      <c r="W64" s="93">
        <v>0.752</v>
      </c>
      <c r="X64" s="93">
        <v>0.8</v>
      </c>
      <c r="Y64" s="94">
        <v>1.2483599999999999</v>
      </c>
      <c r="Z64" s="95">
        <v>0.92500000000000004</v>
      </c>
      <c r="AA64" s="96">
        <v>0.92000000000000171</v>
      </c>
      <c r="AB64" s="97">
        <v>2.464</v>
      </c>
      <c r="AC64" s="98">
        <v>159.6</v>
      </c>
      <c r="AD64" s="122"/>
    </row>
    <row r="65" spans="1:30" ht="27" customHeight="1" x14ac:dyDescent="0.25">
      <c r="A65" s="59"/>
      <c r="B65" s="36"/>
      <c r="C65" s="102"/>
      <c r="D65" s="103"/>
      <c r="E65" s="104"/>
      <c r="F65" s="67"/>
      <c r="G65" s="67"/>
      <c r="H65" s="105"/>
      <c r="I65" s="65"/>
      <c r="J65" s="66"/>
      <c r="K65" s="67"/>
      <c r="L65" s="106"/>
      <c r="M65" s="107"/>
      <c r="N65" s="66"/>
      <c r="O65" s="67"/>
      <c r="P65" s="66"/>
      <c r="Q65" s="67"/>
      <c r="R65" s="106"/>
      <c r="S65" s="67"/>
      <c r="T65" s="71"/>
      <c r="U65" s="101"/>
      <c r="V65" s="123"/>
      <c r="W65" s="73"/>
      <c r="X65" s="73"/>
      <c r="Y65" s="74"/>
      <c r="Z65" s="75"/>
      <c r="AA65" s="76"/>
      <c r="AB65" s="77"/>
      <c r="AC65" s="78">
        <v>158.96</v>
      </c>
      <c r="AD65" s="122"/>
    </row>
    <row r="66" spans="1:30" ht="27" customHeight="1" x14ac:dyDescent="0.25">
      <c r="A66" s="59"/>
      <c r="B66" s="36"/>
      <c r="C66" s="102"/>
      <c r="D66" s="103"/>
      <c r="E66" s="104"/>
      <c r="F66" s="67"/>
      <c r="G66" s="67"/>
      <c r="H66" s="105"/>
      <c r="I66" s="65"/>
      <c r="J66" s="66" t="s">
        <v>62</v>
      </c>
      <c r="K66" s="67">
        <v>-8000</v>
      </c>
      <c r="L66" s="106"/>
      <c r="M66" s="107"/>
      <c r="N66" s="66"/>
      <c r="O66" s="67"/>
      <c r="P66" s="66"/>
      <c r="Q66" s="67"/>
      <c r="R66" s="106"/>
      <c r="S66" s="67"/>
      <c r="T66" s="71"/>
      <c r="U66" s="101"/>
      <c r="V66" s="123"/>
      <c r="W66" s="73"/>
      <c r="X66" s="73"/>
      <c r="Y66" s="74"/>
      <c r="Z66" s="75"/>
      <c r="AA66" s="76"/>
      <c r="AB66" s="77"/>
      <c r="AC66" s="78"/>
      <c r="AD66" s="122"/>
    </row>
    <row r="67" spans="1:30" ht="27" customHeight="1" x14ac:dyDescent="0.25">
      <c r="A67" s="79">
        <v>28</v>
      </c>
      <c r="B67" s="49" t="s">
        <v>58</v>
      </c>
      <c r="C67" s="80">
        <v>0.72699999999999998</v>
      </c>
      <c r="D67" s="81">
        <v>0.7</v>
      </c>
      <c r="E67" s="82">
        <v>0.73</v>
      </c>
      <c r="F67" s="83">
        <v>-1600</v>
      </c>
      <c r="G67" s="83">
        <v>13800</v>
      </c>
      <c r="H67" s="84">
        <f t="shared" ref="H67" si="6">SUM(F67:G67)</f>
        <v>12200</v>
      </c>
      <c r="I67" s="85"/>
      <c r="J67" s="86" t="s">
        <v>60</v>
      </c>
      <c r="K67" s="83">
        <v>2200</v>
      </c>
      <c r="L67" s="88">
        <f>SUM(K65:K67)</f>
        <v>-5800</v>
      </c>
      <c r="M67" s="87"/>
      <c r="N67" s="86" t="s">
        <v>62</v>
      </c>
      <c r="O67" s="83">
        <v>8000</v>
      </c>
      <c r="P67" s="86" t="s">
        <v>60</v>
      </c>
      <c r="Q67" s="83">
        <v>-1900</v>
      </c>
      <c r="R67" s="88">
        <f>SUM(O65:O67)+SUM(Q65:Q67)</f>
        <v>6100</v>
      </c>
      <c r="S67" s="83">
        <v>12500</v>
      </c>
      <c r="T67" s="90">
        <v>4690600</v>
      </c>
      <c r="U67" s="91">
        <v>4340900</v>
      </c>
      <c r="V67" s="125">
        <v>4340000</v>
      </c>
      <c r="W67" s="93">
        <v>0.745</v>
      </c>
      <c r="X67" s="93">
        <v>0.82</v>
      </c>
      <c r="Y67" s="94">
        <v>1.2483599999999999</v>
      </c>
      <c r="Z67" s="95">
        <v>0.92200000000000004</v>
      </c>
      <c r="AA67" s="96">
        <v>0.91750000000000398</v>
      </c>
      <c r="AB67" s="97">
        <v>2.4540000000000002</v>
      </c>
      <c r="AC67" s="98">
        <v>159.6</v>
      </c>
      <c r="AD67" s="122"/>
    </row>
    <row r="68" spans="1:30" ht="27" customHeight="1" x14ac:dyDescent="0.25">
      <c r="A68" s="108"/>
      <c r="B68" s="479"/>
      <c r="C68" s="480"/>
      <c r="D68" s="481"/>
      <c r="E68" s="482"/>
      <c r="F68" s="475"/>
      <c r="G68" s="475"/>
      <c r="H68" s="483"/>
      <c r="I68" s="473"/>
      <c r="J68" s="474"/>
      <c r="K68" s="475"/>
      <c r="L68" s="484"/>
      <c r="M68" s="485"/>
      <c r="N68" s="474"/>
      <c r="O68" s="475"/>
      <c r="P68" s="474"/>
      <c r="Q68" s="475"/>
      <c r="R68" s="484"/>
      <c r="S68" s="475"/>
      <c r="T68" s="110"/>
      <c r="U68" s="111"/>
      <c r="V68" s="124"/>
      <c r="W68" s="99"/>
      <c r="X68" s="99"/>
      <c r="Y68" s="100"/>
      <c r="Z68" s="113"/>
      <c r="AA68" s="114"/>
      <c r="AB68" s="115"/>
      <c r="AC68" s="116">
        <v>159.80000000000001</v>
      </c>
      <c r="AD68" s="122"/>
    </row>
    <row r="69" spans="1:30" ht="27" customHeight="1" x14ac:dyDescent="0.25">
      <c r="A69" s="59"/>
      <c r="B69" s="36"/>
      <c r="C69" s="60"/>
      <c r="D69" s="61"/>
      <c r="E69" s="62"/>
      <c r="F69" s="63"/>
      <c r="G69" s="63"/>
      <c r="H69" s="64"/>
      <c r="I69" s="65"/>
      <c r="J69" s="66"/>
      <c r="K69" s="67"/>
      <c r="L69" s="68"/>
      <c r="M69" s="69"/>
      <c r="N69" s="66"/>
      <c r="O69" s="67"/>
      <c r="P69" s="66"/>
      <c r="Q69" s="67"/>
      <c r="R69" s="68"/>
      <c r="S69" s="63"/>
      <c r="T69" s="71"/>
      <c r="U69" s="101"/>
      <c r="V69" s="123"/>
      <c r="W69" s="73"/>
      <c r="X69" s="73"/>
      <c r="Y69" s="74"/>
      <c r="Z69" s="75"/>
      <c r="AA69" s="76"/>
      <c r="AB69" s="77"/>
      <c r="AC69" s="78"/>
      <c r="AD69" s="122"/>
    </row>
    <row r="70" spans="1:30" ht="27" customHeight="1" thickBot="1" x14ac:dyDescent="0.3">
      <c r="A70" s="79">
        <v>30</v>
      </c>
      <c r="B70" s="49" t="s">
        <v>56</v>
      </c>
      <c r="C70" s="80">
        <v>0.72699999999999998</v>
      </c>
      <c r="D70" s="81">
        <v>0.7</v>
      </c>
      <c r="E70" s="82">
        <v>0.78</v>
      </c>
      <c r="F70" s="83">
        <v>-1800</v>
      </c>
      <c r="G70" s="83">
        <v>5400</v>
      </c>
      <c r="H70" s="84">
        <f t="shared" ref="H70" si="7">SUM(F70:G70)</f>
        <v>3600</v>
      </c>
      <c r="I70" s="85"/>
      <c r="J70" s="86" t="s">
        <v>60</v>
      </c>
      <c r="K70" s="83">
        <v>1900</v>
      </c>
      <c r="L70" s="88">
        <f>SUM(K68:K70)</f>
        <v>1900</v>
      </c>
      <c r="M70" s="87"/>
      <c r="N70" s="86"/>
      <c r="O70" s="83"/>
      <c r="P70" s="86" t="s">
        <v>60</v>
      </c>
      <c r="Q70" s="83">
        <v>-1500</v>
      </c>
      <c r="R70" s="88">
        <f>SUM(O68:O70)+SUM(Q68:Q70)</f>
        <v>-1500</v>
      </c>
      <c r="S70" s="83">
        <v>4000</v>
      </c>
      <c r="T70" s="90">
        <v>4694600</v>
      </c>
      <c r="U70" s="91">
        <v>4346000</v>
      </c>
      <c r="V70" s="125">
        <v>4345200</v>
      </c>
      <c r="W70" s="93">
        <v>0.751</v>
      </c>
      <c r="X70" s="93">
        <v>0.82</v>
      </c>
      <c r="Y70" s="94">
        <v>1.2418199999999999</v>
      </c>
      <c r="Z70" s="95">
        <v>0.91800000000000004</v>
      </c>
      <c r="AA70" s="96">
        <v>0.93000000000000682</v>
      </c>
      <c r="AB70" s="97">
        <v>2.5049999999999999</v>
      </c>
      <c r="AC70" s="98">
        <v>160.72</v>
      </c>
      <c r="AD70" s="122"/>
    </row>
    <row r="71" spans="1:30" ht="22.5" customHeight="1" x14ac:dyDescent="0.2">
      <c r="A71" s="126" t="s">
        <v>35</v>
      </c>
      <c r="B71" s="127"/>
      <c r="C71" s="128"/>
      <c r="D71" s="128"/>
      <c r="E71" s="129"/>
      <c r="F71" s="130"/>
      <c r="G71" s="131"/>
      <c r="H71" s="131"/>
      <c r="I71" s="132"/>
      <c r="J71" s="133" t="s">
        <v>10</v>
      </c>
      <c r="K71" s="134"/>
      <c r="L71" s="135"/>
      <c r="M71" s="136"/>
      <c r="N71" s="137" t="s">
        <v>13</v>
      </c>
      <c r="O71" s="138"/>
      <c r="P71" s="137" t="s">
        <v>13</v>
      </c>
      <c r="Q71" s="138"/>
      <c r="R71" s="139" t="s">
        <v>12</v>
      </c>
      <c r="S71" s="140"/>
      <c r="T71" s="141"/>
      <c r="U71" s="142"/>
      <c r="V71" s="135"/>
      <c r="W71" s="143"/>
      <c r="X71" s="144"/>
      <c r="Y71" s="145"/>
      <c r="Z71" s="146"/>
      <c r="AA71" s="147"/>
      <c r="AB71" s="144"/>
      <c r="AC71" s="148"/>
      <c r="AD71" s="1"/>
    </row>
    <row r="72" spans="1:30" ht="20.25" customHeight="1" thickBot="1" x14ac:dyDescent="0.25">
      <c r="A72" s="149" t="s">
        <v>36</v>
      </c>
      <c r="B72" s="150"/>
      <c r="C72" s="151">
        <f>AVERAGE(C8:C70)</f>
        <v>0.7271428571428572</v>
      </c>
      <c r="D72" s="152">
        <f>AVERAGE(D8:D70)</f>
        <v>0.69952380952380921</v>
      </c>
      <c r="E72" s="153">
        <f>AVERAGE(E8:E70)</f>
        <v>0.76109523809523805</v>
      </c>
      <c r="F72" s="154">
        <v>-5215</v>
      </c>
      <c r="G72" s="155">
        <v>75915</v>
      </c>
      <c r="H72" s="155">
        <f>SUM(F72:G72)</f>
        <v>70700</v>
      </c>
      <c r="I72" s="156"/>
      <c r="J72" s="486">
        <v>25699</v>
      </c>
      <c r="K72" s="487"/>
      <c r="L72" s="157"/>
      <c r="M72" s="158"/>
      <c r="N72" s="506">
        <v>-8</v>
      </c>
      <c r="O72" s="507"/>
      <c r="P72" s="506">
        <v>477</v>
      </c>
      <c r="Q72" s="507"/>
      <c r="R72" s="159">
        <f>SUM(N72:Q72)</f>
        <v>469</v>
      </c>
      <c r="S72" s="160"/>
      <c r="T72" s="161"/>
      <c r="U72" s="162"/>
      <c r="V72" s="163"/>
      <c r="W72" s="164">
        <f t="shared" ref="W72:AC72" si="8">AVERAGE(W8:W70)</f>
        <v>0.7533333333333333</v>
      </c>
      <c r="X72" s="165">
        <f t="shared" si="8"/>
        <v>0.81280952380952398</v>
      </c>
      <c r="Y72" s="166">
        <f t="shared" si="8"/>
        <v>1.2654528571428567</v>
      </c>
      <c r="Z72" s="167">
        <f t="shared" si="8"/>
        <v>0.95723809523809511</v>
      </c>
      <c r="AA72" s="168">
        <f t="shared" si="8"/>
        <v>0.95500000000000163</v>
      </c>
      <c r="AB72" s="165">
        <f t="shared" si="8"/>
        <v>2.4086190476190477</v>
      </c>
      <c r="AC72" s="169">
        <f t="shared" si="8"/>
        <v>159.26666666666665</v>
      </c>
      <c r="AD72" s="1"/>
    </row>
    <row r="73" spans="1:30" ht="21.75" customHeight="1" x14ac:dyDescent="0.2">
      <c r="A73" s="126" t="s">
        <v>35</v>
      </c>
      <c r="B73" s="127"/>
      <c r="C73" s="170"/>
      <c r="D73" s="171"/>
      <c r="E73" s="172"/>
      <c r="F73" s="29" t="s">
        <v>14</v>
      </c>
      <c r="G73" s="173"/>
      <c r="H73" s="174"/>
      <c r="I73" s="132"/>
      <c r="J73" s="175" t="s">
        <v>11</v>
      </c>
      <c r="K73" s="134"/>
      <c r="L73" s="135"/>
      <c r="M73" s="176"/>
      <c r="N73" s="137" t="s">
        <v>14</v>
      </c>
      <c r="O73" s="138"/>
      <c r="P73" s="137" t="s">
        <v>14</v>
      </c>
      <c r="Q73" s="138"/>
      <c r="R73" s="139" t="s">
        <v>15</v>
      </c>
      <c r="S73" s="177"/>
      <c r="T73" s="178"/>
      <c r="U73" s="142"/>
      <c r="V73" s="141"/>
      <c r="W73" s="179"/>
      <c r="X73" s="180"/>
      <c r="Y73" s="181"/>
      <c r="Z73" s="182"/>
      <c r="AA73" s="182"/>
      <c r="AB73" s="180"/>
      <c r="AC73" s="183"/>
      <c r="AD73" s="1"/>
    </row>
    <row r="74" spans="1:30" ht="21" customHeight="1" thickBot="1" x14ac:dyDescent="0.25">
      <c r="A74" s="149" t="s">
        <v>37</v>
      </c>
      <c r="B74" s="150"/>
      <c r="C74" s="184">
        <v>0.72736666666666683</v>
      </c>
      <c r="D74" s="185"/>
      <c r="E74" s="186"/>
      <c r="F74" s="218">
        <v>1168371</v>
      </c>
      <c r="G74" s="187"/>
      <c r="H74" s="188"/>
      <c r="I74" s="156"/>
      <c r="J74" s="486">
        <v>0</v>
      </c>
      <c r="K74" s="487"/>
      <c r="L74" s="157"/>
      <c r="M74" s="158"/>
      <c r="N74" s="488">
        <v>78038</v>
      </c>
      <c r="O74" s="489"/>
      <c r="P74" s="490">
        <v>720596</v>
      </c>
      <c r="Q74" s="491"/>
      <c r="R74" s="189">
        <f>SUM(N74:Q74)</f>
        <v>798634</v>
      </c>
      <c r="S74" s="190"/>
      <c r="T74" s="191"/>
      <c r="U74" s="162"/>
      <c r="V74" s="192"/>
      <c r="W74" s="162"/>
      <c r="X74" s="193"/>
      <c r="Y74" s="194"/>
      <c r="Z74" s="193"/>
      <c r="AA74" s="193"/>
      <c r="AB74" s="193"/>
      <c r="AC74" s="195"/>
      <c r="AD74" s="1"/>
    </row>
    <row r="75" spans="1:30" ht="15" customHeight="1" x14ac:dyDescent="0.15">
      <c r="A75" s="15"/>
      <c r="B75" s="15"/>
      <c r="C75" s="15"/>
      <c r="D75" s="15"/>
      <c r="E75" s="15"/>
      <c r="F75" s="196" t="s">
        <v>7</v>
      </c>
      <c r="G75" s="197">
        <v>0.5</v>
      </c>
      <c r="H75" s="198" t="s">
        <v>79</v>
      </c>
      <c r="I75" s="227"/>
      <c r="J75" s="227"/>
      <c r="K75" s="199" t="s">
        <v>31</v>
      </c>
      <c r="L75" s="200">
        <v>2.125</v>
      </c>
      <c r="M75" s="198" t="s">
        <v>86</v>
      </c>
      <c r="N75" s="201"/>
      <c r="O75" s="15"/>
      <c r="P75" s="223" t="s">
        <v>45</v>
      </c>
      <c r="Q75" s="15"/>
      <c r="R75" s="202"/>
      <c r="S75" s="202"/>
      <c r="T75" s="203"/>
      <c r="U75" s="203"/>
      <c r="V75" s="15" t="s">
        <v>77</v>
      </c>
      <c r="W75" s="15"/>
      <c r="X75" s="18"/>
      <c r="Y75" s="221"/>
      <c r="Z75" s="19" t="s">
        <v>69</v>
      </c>
      <c r="AA75" s="19"/>
      <c r="AB75" s="204"/>
      <c r="AC75" s="15"/>
      <c r="AD75" s="1"/>
    </row>
    <row r="76" spans="1:30" ht="15" customHeight="1" x14ac:dyDescent="0.15">
      <c r="A76" s="15"/>
      <c r="B76" s="15"/>
      <c r="C76" s="15"/>
      <c r="D76" s="15"/>
      <c r="E76" s="15"/>
      <c r="F76" s="15"/>
      <c r="G76" s="197">
        <v>0.75</v>
      </c>
      <c r="H76" s="198" t="s">
        <v>80</v>
      </c>
      <c r="I76" s="227"/>
      <c r="J76" s="227"/>
      <c r="K76" s="199" t="s">
        <v>32</v>
      </c>
      <c r="L76" s="205">
        <v>3</v>
      </c>
      <c r="M76" s="198" t="s">
        <v>95</v>
      </c>
      <c r="N76" s="15"/>
      <c r="O76" s="15"/>
      <c r="P76" s="201" t="s">
        <v>46</v>
      </c>
      <c r="Q76" s="15"/>
      <c r="R76" s="202"/>
      <c r="S76" s="202"/>
      <c r="T76" s="203"/>
      <c r="U76" s="203"/>
      <c r="V76" s="15" t="s">
        <v>52</v>
      </c>
      <c r="W76" s="198"/>
      <c r="X76" s="18"/>
      <c r="Y76" s="221"/>
      <c r="Z76" s="19"/>
      <c r="AA76" s="19"/>
      <c r="AB76" s="225"/>
      <c r="AC76" s="15"/>
      <c r="AD76" s="1"/>
    </row>
    <row r="77" spans="1:30" ht="15" customHeight="1" x14ac:dyDescent="0.15">
      <c r="A77" s="15"/>
      <c r="B77" s="15"/>
      <c r="C77" s="15"/>
      <c r="D77" s="15"/>
      <c r="E77" s="15"/>
      <c r="F77" s="15"/>
      <c r="G77" s="197">
        <v>1</v>
      </c>
      <c r="H77" s="198" t="s">
        <v>81</v>
      </c>
      <c r="I77" s="227"/>
      <c r="J77" s="227"/>
      <c r="K77" s="199"/>
      <c r="L77" s="205"/>
      <c r="M77" s="198"/>
      <c r="N77" s="15"/>
      <c r="O77" s="209"/>
      <c r="P77" s="15" t="s">
        <v>51</v>
      </c>
      <c r="Q77" s="15"/>
      <c r="R77" s="226"/>
      <c r="S77" s="206"/>
      <c r="T77" s="203"/>
      <c r="U77" s="203"/>
      <c r="V77" s="198" t="s">
        <v>71</v>
      </c>
      <c r="W77" s="198"/>
      <c r="X77" s="18"/>
      <c r="Y77" s="221"/>
      <c r="Z77" s="19"/>
      <c r="AA77" s="19"/>
      <c r="AB77" s="19"/>
      <c r="AC77" s="15"/>
      <c r="AD77" s="1"/>
    </row>
    <row r="78" spans="1:30" ht="15" customHeight="1" x14ac:dyDescent="0.15">
      <c r="A78" s="15"/>
      <c r="B78" s="15"/>
      <c r="C78" s="15"/>
      <c r="D78" s="15"/>
      <c r="E78" s="15"/>
      <c r="K78" s="492"/>
      <c r="L78" s="492"/>
      <c r="M78" s="207"/>
      <c r="N78" s="208"/>
      <c r="O78" s="209"/>
      <c r="P78" s="15" t="s">
        <v>96</v>
      </c>
      <c r="Q78" s="224"/>
      <c r="R78" s="201"/>
      <c r="S78" s="201"/>
      <c r="T78" s="209"/>
      <c r="U78" s="15"/>
      <c r="V78" s="198" t="s">
        <v>70</v>
      </c>
      <c r="X78" s="18"/>
      <c r="Y78" s="221"/>
      <c r="Z78" s="19"/>
      <c r="AA78" s="19"/>
      <c r="AB78" s="19"/>
      <c r="AC78" s="1"/>
      <c r="AD78" s="1"/>
    </row>
    <row r="79" spans="1:30" x14ac:dyDescent="0.15">
      <c r="A79" s="198"/>
      <c r="B79" s="15"/>
      <c r="C79" s="15"/>
      <c r="D79" s="15"/>
      <c r="E79" s="15"/>
      <c r="L79" s="21"/>
      <c r="M79" s="210"/>
      <c r="N79" s="208"/>
      <c r="O79" s="209"/>
      <c r="P79" s="15"/>
      <c r="Q79" s="211"/>
      <c r="R79" s="207"/>
      <c r="S79" s="208"/>
      <c r="T79" s="209"/>
      <c r="U79" s="15"/>
      <c r="X79" s="18"/>
      <c r="Y79" s="221"/>
      <c r="Z79" s="19"/>
      <c r="AA79" s="19"/>
      <c r="AB79" s="19"/>
      <c r="AC79" s="19"/>
      <c r="AD79" s="212"/>
    </row>
    <row r="80" spans="1:30" x14ac:dyDescent="0.15">
      <c r="L80" s="21"/>
      <c r="O80" s="209"/>
      <c r="P80" s="209"/>
    </row>
    <row r="81" spans="3:20" ht="14.25" x14ac:dyDescent="0.15">
      <c r="C81" s="61"/>
      <c r="D81" s="61"/>
      <c r="E81" s="15"/>
      <c r="O81" s="209"/>
      <c r="Q81" s="213"/>
      <c r="R81" s="207"/>
      <c r="S81" s="214"/>
      <c r="T81" s="15"/>
    </row>
    <row r="82" spans="3:20" ht="14.25" x14ac:dyDescent="0.15">
      <c r="C82" s="61"/>
      <c r="D82" s="61"/>
      <c r="F82" s="15"/>
      <c r="J82" s="15"/>
      <c r="P82" s="21"/>
    </row>
    <row r="83" spans="3:20" ht="14.25" x14ac:dyDescent="0.15">
      <c r="C83" s="61"/>
      <c r="D83" s="61"/>
      <c r="F83" s="21"/>
      <c r="G83" s="211"/>
      <c r="H83" s="207"/>
      <c r="I83" s="208"/>
      <c r="J83" s="15"/>
    </row>
    <row r="84" spans="3:20" ht="14.25" x14ac:dyDescent="0.15">
      <c r="C84" s="61"/>
      <c r="D84" s="61"/>
      <c r="F84" s="15"/>
      <c r="G84" s="211"/>
      <c r="H84" s="207"/>
      <c r="I84" s="208"/>
      <c r="J84" s="209"/>
    </row>
    <row r="85" spans="3:20" ht="14.25" x14ac:dyDescent="0.15">
      <c r="C85" s="215"/>
      <c r="D85" s="215"/>
      <c r="F85" s="209"/>
      <c r="G85" s="211"/>
      <c r="H85" s="207"/>
      <c r="I85" s="208"/>
      <c r="J85" s="209"/>
    </row>
    <row r="86" spans="3:20" ht="14.25" x14ac:dyDescent="0.15">
      <c r="C86" s="61"/>
      <c r="D86" s="61"/>
      <c r="F86" s="216"/>
      <c r="G86" s="211"/>
      <c r="H86" s="207"/>
      <c r="I86" s="208"/>
      <c r="J86" s="15"/>
    </row>
    <row r="87" spans="3:20" ht="14.25" x14ac:dyDescent="0.15">
      <c r="C87" s="61"/>
      <c r="D87" s="61"/>
    </row>
    <row r="88" spans="3:20" ht="14.25" x14ac:dyDescent="0.15">
      <c r="C88" s="61"/>
      <c r="D88" s="61"/>
    </row>
    <row r="89" spans="3:20" ht="14.25" x14ac:dyDescent="0.15">
      <c r="C89" s="61"/>
      <c r="D89" s="61"/>
    </row>
    <row r="90" spans="3:20" ht="14.25" x14ac:dyDescent="0.15">
      <c r="C90" s="61"/>
      <c r="D90" s="61"/>
    </row>
    <row r="91" spans="3:20" ht="14.25" x14ac:dyDescent="0.15">
      <c r="C91" s="61"/>
      <c r="D91" s="61"/>
    </row>
    <row r="92" spans="3:20" ht="14.25" x14ac:dyDescent="0.15">
      <c r="C92" s="61"/>
      <c r="D92" s="61"/>
    </row>
    <row r="93" spans="3:20" ht="14.25" x14ac:dyDescent="0.15">
      <c r="C93" s="61"/>
      <c r="D93" s="61"/>
    </row>
    <row r="94" spans="3:20" ht="14.25" x14ac:dyDescent="0.15">
      <c r="C94" s="61"/>
      <c r="D94" s="61"/>
    </row>
    <row r="95" spans="3:20" ht="14.25" x14ac:dyDescent="0.15">
      <c r="C95" s="61"/>
      <c r="D95" s="61"/>
    </row>
    <row r="96" spans="3:20" ht="14.25" x14ac:dyDescent="0.15">
      <c r="C96" s="61"/>
      <c r="D96" s="61"/>
    </row>
    <row r="97" spans="3:4" ht="14.25" x14ac:dyDescent="0.15">
      <c r="C97" s="61"/>
      <c r="D97" s="61"/>
    </row>
    <row r="98" spans="3:4" ht="14.25" x14ac:dyDescent="0.15">
      <c r="C98" s="61"/>
      <c r="D98" s="61"/>
    </row>
    <row r="99" spans="3:4" ht="14.25" x14ac:dyDescent="0.15">
      <c r="C99" s="61"/>
      <c r="D99" s="61"/>
    </row>
    <row r="100" spans="3:4" ht="14.25" x14ac:dyDescent="0.15">
      <c r="C100" s="61"/>
      <c r="D100" s="61"/>
    </row>
    <row r="101" spans="3:4" ht="14.25" x14ac:dyDescent="0.15">
      <c r="C101" s="61"/>
      <c r="D101" s="61"/>
    </row>
    <row r="102" spans="3:4" ht="14.25" x14ac:dyDescent="0.15">
      <c r="C102" s="61"/>
      <c r="D102" s="61"/>
    </row>
    <row r="103" spans="3:4" ht="14.25" x14ac:dyDescent="0.15">
      <c r="C103" s="61"/>
      <c r="D103" s="61"/>
    </row>
    <row r="104" spans="3:4" ht="14.25" x14ac:dyDescent="0.15">
      <c r="C104" s="61"/>
      <c r="D104" s="61"/>
    </row>
    <row r="105" spans="3:4" ht="14.25" x14ac:dyDescent="0.15">
      <c r="C105" s="61"/>
      <c r="D105" s="61"/>
    </row>
    <row r="106" spans="3:4" ht="14.25" x14ac:dyDescent="0.15">
      <c r="C106" s="61"/>
      <c r="D106" s="61"/>
    </row>
    <row r="107" spans="3:4" ht="14.25" x14ac:dyDescent="0.15">
      <c r="C107" s="61"/>
      <c r="D107" s="61"/>
    </row>
    <row r="108" spans="3:4" ht="14.25" x14ac:dyDescent="0.15">
      <c r="C108" s="61"/>
      <c r="D108" s="61"/>
    </row>
    <row r="109" spans="3:4" ht="14.25" x14ac:dyDescent="0.15">
      <c r="C109" s="61"/>
      <c r="D109" s="61"/>
    </row>
    <row r="110" spans="3:4" ht="14.25" x14ac:dyDescent="0.15">
      <c r="C110" s="61"/>
      <c r="D110" s="61"/>
    </row>
    <row r="111" spans="3:4" ht="14.25" x14ac:dyDescent="0.15">
      <c r="C111" s="61"/>
      <c r="D111" s="61"/>
    </row>
    <row r="112" spans="3:4" ht="14.25" x14ac:dyDescent="0.15">
      <c r="C112" s="61"/>
      <c r="D112" s="61"/>
    </row>
    <row r="113" spans="3:4" ht="14.25" x14ac:dyDescent="0.15">
      <c r="C113" s="61"/>
      <c r="D113" s="61"/>
    </row>
    <row r="114" spans="3:4" ht="14.25" x14ac:dyDescent="0.15">
      <c r="C114" s="61"/>
      <c r="D114" s="61"/>
    </row>
    <row r="115" spans="3:4" ht="14.25" x14ac:dyDescent="0.15">
      <c r="C115" s="61"/>
      <c r="D115" s="61"/>
    </row>
    <row r="116" spans="3:4" ht="14.25" x14ac:dyDescent="0.15">
      <c r="C116" s="61"/>
      <c r="D116" s="61"/>
    </row>
    <row r="117" spans="3:4" ht="14.25" x14ac:dyDescent="0.15">
      <c r="C117" s="61"/>
      <c r="D117" s="61"/>
    </row>
    <row r="118" spans="3:4" ht="14.25" x14ac:dyDescent="0.15">
      <c r="C118" s="61"/>
      <c r="D118" s="61"/>
    </row>
    <row r="119" spans="3:4" ht="14.25" x14ac:dyDescent="0.15">
      <c r="C119" s="61"/>
      <c r="D119" s="61"/>
    </row>
    <row r="120" spans="3:4" ht="14.25" x14ac:dyDescent="0.15">
      <c r="C120" s="61"/>
      <c r="D120" s="61"/>
    </row>
    <row r="121" spans="3:4" ht="14.25" x14ac:dyDescent="0.15">
      <c r="C121" s="61"/>
      <c r="D121" s="61"/>
    </row>
    <row r="122" spans="3:4" ht="14.25" x14ac:dyDescent="0.15">
      <c r="C122" s="61"/>
      <c r="D122" s="61"/>
    </row>
    <row r="123" spans="3:4" ht="14.25" x14ac:dyDescent="0.15">
      <c r="C123" s="61"/>
      <c r="D123" s="61"/>
    </row>
    <row r="124" spans="3:4" ht="14.25" x14ac:dyDescent="0.15">
      <c r="C124" s="61"/>
      <c r="D124" s="61"/>
    </row>
    <row r="125" spans="3:4" ht="14.25" x14ac:dyDescent="0.15">
      <c r="C125" s="61"/>
      <c r="D125" s="61"/>
    </row>
    <row r="126" spans="3:4" ht="14.25" x14ac:dyDescent="0.15">
      <c r="C126" s="61"/>
      <c r="D126" s="61"/>
    </row>
    <row r="127" spans="3:4" ht="14.25" x14ac:dyDescent="0.15">
      <c r="C127" s="61"/>
      <c r="D127" s="61"/>
    </row>
    <row r="128" spans="3:4" ht="14.25" x14ac:dyDescent="0.15">
      <c r="C128" s="61"/>
      <c r="D128" s="61"/>
    </row>
    <row r="129" spans="3:4" ht="14.25" x14ac:dyDescent="0.15">
      <c r="C129" s="61"/>
      <c r="D129" s="61"/>
    </row>
    <row r="130" spans="3:4" ht="14.25" x14ac:dyDescent="0.15">
      <c r="C130" s="61"/>
      <c r="D130" s="61"/>
    </row>
    <row r="131" spans="3:4" ht="14.25" x14ac:dyDescent="0.15">
      <c r="C131" s="61"/>
      <c r="D131" s="61"/>
    </row>
    <row r="132" spans="3:4" ht="14.25" x14ac:dyDescent="0.15">
      <c r="C132" s="61"/>
      <c r="D132" s="61"/>
    </row>
    <row r="133" spans="3:4" ht="14.25" x14ac:dyDescent="0.15">
      <c r="C133" s="61"/>
      <c r="D133" s="61"/>
    </row>
    <row r="134" spans="3:4" ht="14.25" x14ac:dyDescent="0.15">
      <c r="C134" s="61"/>
      <c r="D134" s="61"/>
    </row>
    <row r="135" spans="3:4" ht="14.25" x14ac:dyDescent="0.15">
      <c r="C135" s="61"/>
      <c r="D135" s="61"/>
    </row>
    <row r="136" spans="3:4" ht="14.25" x14ac:dyDescent="0.15">
      <c r="C136" s="61"/>
      <c r="D136" s="61"/>
    </row>
    <row r="137" spans="3:4" x14ac:dyDescent="0.15">
      <c r="C137" s="217"/>
      <c r="D137" s="217"/>
    </row>
  </sheetData>
  <mergeCells count="12">
    <mergeCell ref="J74:K74"/>
    <mergeCell ref="N74:O74"/>
    <mergeCell ref="P74:Q74"/>
    <mergeCell ref="K78:L78"/>
    <mergeCell ref="A5:B7"/>
    <mergeCell ref="M5:R5"/>
    <mergeCell ref="S5:V5"/>
    <mergeCell ref="Z5:AA5"/>
    <mergeCell ref="Z6:AA6"/>
    <mergeCell ref="J72:K72"/>
    <mergeCell ref="N72:O72"/>
    <mergeCell ref="P72:Q72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947C-1A64-4A01-A2CB-7289CEE7C57E}">
  <sheetPr>
    <pageSetUpPr fitToPage="1"/>
  </sheetPr>
  <dimension ref="A1:AD128"/>
  <sheetViews>
    <sheetView view="pageBreakPreview" zoomScale="75" zoomScaleNormal="100" zoomScaleSheetLayoutView="75" workbookViewId="0">
      <pane xSplit="2" ySplit="7" topLeftCell="C63" activePane="bottomRight" state="frozen"/>
      <selection pane="topRight" activeCell="C1" sqref="C1"/>
      <selection pane="bottomLeft" activeCell="A8" sqref="A8"/>
      <selection pane="bottomRight" activeCell="J63" sqref="J63:K63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37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22" customWidth="1"/>
    <col min="23" max="23" width="14.75" customWidth="1"/>
    <col min="24" max="24" width="14.625" style="233" customWidth="1"/>
    <col min="25" max="25" width="18.25" style="234" bestFit="1" customWidth="1"/>
    <col min="26" max="26" width="13.625" style="235" customWidth="1"/>
    <col min="27" max="27" width="16.5" style="235" bestFit="1" customWidth="1"/>
    <col min="28" max="28" width="13.375" style="235" customWidth="1"/>
    <col min="29" max="29" width="18.25" style="235" customWidth="1"/>
    <col min="30" max="30" width="13.75" style="235" customWidth="1"/>
    <col min="31" max="31" width="11.625" customWidth="1"/>
  </cols>
  <sheetData>
    <row r="1" spans="1:30" ht="28.5" x14ac:dyDescent="0.3">
      <c r="G1" s="228"/>
      <c r="I1" s="228"/>
      <c r="K1" s="229" t="s">
        <v>33</v>
      </c>
      <c r="L1" s="230"/>
      <c r="M1" s="231"/>
      <c r="P1" s="229"/>
      <c r="R1" s="232" t="s">
        <v>97</v>
      </c>
      <c r="AC1" s="236">
        <v>46174</v>
      </c>
      <c r="AD1"/>
    </row>
    <row r="2" spans="1:30" ht="14.25" x14ac:dyDescent="0.15">
      <c r="N2" s="238" t="s">
        <v>16</v>
      </c>
      <c r="O2" s="238"/>
      <c r="P2" s="238"/>
      <c r="Q2" s="238"/>
      <c r="R2" s="238"/>
      <c r="S2" s="238"/>
      <c r="V2" s="239"/>
      <c r="W2" s="239"/>
      <c r="X2" s="240"/>
      <c r="AB2" s="241"/>
      <c r="AC2" s="242"/>
      <c r="AD2" s="239"/>
    </row>
    <row r="3" spans="1:30" ht="3.7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  <c r="N3" s="245"/>
      <c r="O3" s="245"/>
      <c r="P3" s="245"/>
      <c r="Q3" s="245"/>
      <c r="R3" s="245"/>
      <c r="S3" s="245"/>
      <c r="T3" s="243"/>
      <c r="U3" s="243"/>
      <c r="V3" s="243"/>
      <c r="W3" s="243"/>
      <c r="X3" s="246"/>
      <c r="Y3" s="247"/>
      <c r="Z3" s="248"/>
      <c r="AA3" s="248"/>
      <c r="AB3" s="248"/>
      <c r="AC3" s="249"/>
      <c r="AD3" s="243"/>
    </row>
    <row r="4" spans="1:30" x14ac:dyDescent="0.1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3"/>
      <c r="O4" s="243"/>
      <c r="P4" s="243"/>
      <c r="Q4" s="243"/>
      <c r="R4" s="243"/>
      <c r="S4" s="243"/>
      <c r="T4" s="243"/>
      <c r="U4" s="243"/>
      <c r="V4" s="250"/>
      <c r="W4" s="250"/>
      <c r="X4" s="246"/>
      <c r="Y4" s="251"/>
      <c r="Z4" s="249"/>
      <c r="AA4" s="249"/>
      <c r="AB4" s="249"/>
      <c r="AC4" s="242"/>
      <c r="AD4" s="243"/>
    </row>
    <row r="5" spans="1:30" ht="14.25" customHeight="1" thickBot="1" x14ac:dyDescent="0.2">
      <c r="A5" s="515"/>
      <c r="B5" s="516"/>
      <c r="C5" s="252" t="s">
        <v>38</v>
      </c>
      <c r="D5" s="252"/>
      <c r="E5" s="253"/>
      <c r="F5" s="252" t="s">
        <v>39</v>
      </c>
      <c r="G5" s="252"/>
      <c r="H5" s="253"/>
      <c r="I5" s="252" t="s">
        <v>40</v>
      </c>
      <c r="J5" s="252"/>
      <c r="K5" s="252"/>
      <c r="L5" s="253"/>
      <c r="M5" s="521" t="s">
        <v>41</v>
      </c>
      <c r="N5" s="522"/>
      <c r="O5" s="522"/>
      <c r="P5" s="522"/>
      <c r="Q5" s="522"/>
      <c r="R5" s="523"/>
      <c r="S5" s="521" t="s">
        <v>42</v>
      </c>
      <c r="T5" s="522"/>
      <c r="U5" s="522"/>
      <c r="V5" s="523"/>
      <c r="W5" s="254" t="s">
        <v>47</v>
      </c>
      <c r="X5" s="255" t="s">
        <v>44</v>
      </c>
      <c r="Y5" s="256" t="s">
        <v>75</v>
      </c>
      <c r="Z5" s="524" t="s">
        <v>65</v>
      </c>
      <c r="AA5" s="525"/>
      <c r="AB5" s="257" t="s">
        <v>0</v>
      </c>
      <c r="AC5" s="258" t="s">
        <v>2</v>
      </c>
      <c r="AD5"/>
    </row>
    <row r="6" spans="1:30" ht="14.25" customHeight="1" x14ac:dyDescent="0.15">
      <c r="A6" s="517"/>
      <c r="B6" s="518"/>
      <c r="C6" s="259" t="s">
        <v>9</v>
      </c>
      <c r="D6" s="260"/>
      <c r="E6" s="261"/>
      <c r="F6" s="262"/>
      <c r="G6" s="262"/>
      <c r="H6" s="263"/>
      <c r="I6" s="260" t="s">
        <v>25</v>
      </c>
      <c r="J6" s="264"/>
      <c r="K6" s="265"/>
      <c r="L6" s="263"/>
      <c r="M6" s="266" t="s">
        <v>25</v>
      </c>
      <c r="N6" s="267"/>
      <c r="O6" s="262"/>
      <c r="P6" s="268" t="s">
        <v>26</v>
      </c>
      <c r="Q6" s="269"/>
      <c r="R6" s="263"/>
      <c r="S6" s="266" t="s">
        <v>17</v>
      </c>
      <c r="T6" s="266" t="s">
        <v>17</v>
      </c>
      <c r="U6" s="266" t="s">
        <v>18</v>
      </c>
      <c r="V6" s="260" t="s">
        <v>19</v>
      </c>
      <c r="W6" s="270" t="s">
        <v>48</v>
      </c>
      <c r="X6" s="271" t="s">
        <v>28</v>
      </c>
      <c r="Y6" s="272" t="s">
        <v>29</v>
      </c>
      <c r="Z6" s="526" t="s">
        <v>74</v>
      </c>
      <c r="AA6" s="527" t="s">
        <v>66</v>
      </c>
      <c r="AB6" s="273" t="s">
        <v>1</v>
      </c>
      <c r="AC6" s="274" t="s">
        <v>5</v>
      </c>
      <c r="AD6"/>
    </row>
    <row r="7" spans="1:30" ht="14.25" customHeight="1" x14ac:dyDescent="0.15">
      <c r="A7" s="519"/>
      <c r="B7" s="520"/>
      <c r="C7" s="275" t="s">
        <v>3</v>
      </c>
      <c r="D7" s="276" t="s">
        <v>49</v>
      </c>
      <c r="E7" s="277" t="s">
        <v>6</v>
      </c>
      <c r="F7" s="278" t="s">
        <v>21</v>
      </c>
      <c r="G7" s="279" t="s">
        <v>22</v>
      </c>
      <c r="H7" s="280" t="s">
        <v>23</v>
      </c>
      <c r="I7" s="276" t="s">
        <v>24</v>
      </c>
      <c r="J7" s="281"/>
      <c r="K7" s="282"/>
      <c r="L7" s="277" t="s">
        <v>34</v>
      </c>
      <c r="M7" s="279" t="s">
        <v>24</v>
      </c>
      <c r="N7" s="281" t="s">
        <v>54</v>
      </c>
      <c r="O7" s="282"/>
      <c r="P7" s="281" t="s">
        <v>27</v>
      </c>
      <c r="Q7" s="282"/>
      <c r="R7" s="280" t="s">
        <v>4</v>
      </c>
      <c r="S7" s="278" t="s">
        <v>20</v>
      </c>
      <c r="T7" s="279" t="s">
        <v>8</v>
      </c>
      <c r="U7" s="279" t="s">
        <v>8</v>
      </c>
      <c r="V7" s="276" t="s">
        <v>30</v>
      </c>
      <c r="W7" s="283" t="s">
        <v>50</v>
      </c>
      <c r="X7" s="284" t="s">
        <v>53</v>
      </c>
      <c r="Y7" s="285" t="s">
        <v>43</v>
      </c>
      <c r="Z7" s="286" t="s">
        <v>72</v>
      </c>
      <c r="AA7" s="287" t="s">
        <v>73</v>
      </c>
      <c r="AB7" s="288" t="s">
        <v>67</v>
      </c>
      <c r="AC7" s="278" t="s">
        <v>68</v>
      </c>
      <c r="AD7"/>
    </row>
    <row r="8" spans="1:30" ht="27" customHeight="1" x14ac:dyDescent="0.25">
      <c r="A8" s="289"/>
      <c r="B8" s="266"/>
      <c r="C8" s="290"/>
      <c r="D8" s="291"/>
      <c r="E8" s="292"/>
      <c r="F8" s="293"/>
      <c r="G8" s="293"/>
      <c r="H8" s="294"/>
      <c r="I8" s="295"/>
      <c r="J8" s="296"/>
      <c r="K8" s="293"/>
      <c r="L8" s="297"/>
      <c r="M8" s="298"/>
      <c r="N8" s="296"/>
      <c r="O8" s="293"/>
      <c r="P8" s="296"/>
      <c r="Q8" s="293"/>
      <c r="R8" s="297"/>
      <c r="S8" s="293"/>
      <c r="T8" s="299"/>
      <c r="U8" s="300"/>
      <c r="V8" s="301"/>
      <c r="W8" s="302"/>
      <c r="X8" s="302"/>
      <c r="Y8" s="303"/>
      <c r="Z8" s="304"/>
      <c r="AA8" s="305"/>
      <c r="AB8" s="306"/>
      <c r="AC8" s="307">
        <v>155.5</v>
      </c>
      <c r="AD8"/>
    </row>
    <row r="9" spans="1:30" ht="27" customHeight="1" x14ac:dyDescent="0.25">
      <c r="A9" s="289"/>
      <c r="B9" s="266"/>
      <c r="C9" s="308"/>
      <c r="D9" s="309"/>
      <c r="E9" s="310"/>
      <c r="F9" s="311"/>
      <c r="G9" s="311"/>
      <c r="H9" s="312"/>
      <c r="I9" s="295"/>
      <c r="J9" s="296" t="s">
        <v>64</v>
      </c>
      <c r="K9" s="293">
        <v>-300</v>
      </c>
      <c r="L9" s="313"/>
      <c r="M9" s="314"/>
      <c r="N9" s="296"/>
      <c r="O9" s="293"/>
      <c r="P9" s="296"/>
      <c r="Q9" s="293"/>
      <c r="R9" s="313"/>
      <c r="S9" s="315"/>
      <c r="T9" s="299"/>
      <c r="U9" s="300"/>
      <c r="V9" s="301"/>
      <c r="W9" s="302"/>
      <c r="X9" s="302"/>
      <c r="Y9" s="303"/>
      <c r="Z9" s="304"/>
      <c r="AA9" s="305"/>
      <c r="AB9" s="306"/>
      <c r="AC9" s="307"/>
      <c r="AD9"/>
    </row>
    <row r="10" spans="1:30" ht="27" customHeight="1" x14ac:dyDescent="0.25">
      <c r="A10" s="316">
        <v>1</v>
      </c>
      <c r="B10" s="279" t="s">
        <v>57</v>
      </c>
      <c r="C10" s="317">
        <v>0.72699999999999998</v>
      </c>
      <c r="D10" s="318">
        <v>0.7</v>
      </c>
      <c r="E10" s="319">
        <v>0.72899999999999998</v>
      </c>
      <c r="F10" s="320">
        <v>-500</v>
      </c>
      <c r="G10" s="320">
        <v>-29300</v>
      </c>
      <c r="H10" s="321">
        <f>SUM(F10:G10)</f>
        <v>-29800</v>
      </c>
      <c r="I10" s="322"/>
      <c r="J10" s="323" t="s">
        <v>60</v>
      </c>
      <c r="K10" s="320">
        <v>1500</v>
      </c>
      <c r="L10" s="324">
        <f>SUM(K8:K10)</f>
        <v>1200</v>
      </c>
      <c r="M10" s="325"/>
      <c r="N10" s="323"/>
      <c r="O10" s="320"/>
      <c r="P10" s="323" t="s">
        <v>60</v>
      </c>
      <c r="Q10" s="320">
        <v>-2300</v>
      </c>
      <c r="R10" s="324">
        <f>SUM(O8:O10)+SUM(Q8:Q10)</f>
        <v>-2300</v>
      </c>
      <c r="S10" s="326">
        <v>-30900</v>
      </c>
      <c r="T10" s="327">
        <v>4663700</v>
      </c>
      <c r="U10" s="328">
        <v>4329800</v>
      </c>
      <c r="V10" s="329">
        <v>4329800</v>
      </c>
      <c r="W10" s="330">
        <v>0.753</v>
      </c>
      <c r="X10" s="330">
        <v>0.82</v>
      </c>
      <c r="Y10" s="331">
        <v>1.2418199999999999</v>
      </c>
      <c r="Z10" s="332">
        <v>0.91900000000000004</v>
      </c>
      <c r="AA10" s="333">
        <v>0.93500000000000227</v>
      </c>
      <c r="AB10" s="334">
        <v>2.4910000000000001</v>
      </c>
      <c r="AC10" s="335">
        <v>157.32</v>
      </c>
      <c r="AD10"/>
    </row>
    <row r="11" spans="1:30" ht="27" customHeight="1" x14ac:dyDescent="0.25">
      <c r="A11" s="336"/>
      <c r="B11" s="266"/>
      <c r="C11" s="308"/>
      <c r="D11" s="309"/>
      <c r="E11" s="310"/>
      <c r="F11" s="311"/>
      <c r="G11" s="311"/>
      <c r="H11" s="312"/>
      <c r="I11" s="295"/>
      <c r="J11" s="296"/>
      <c r="K11" s="293"/>
      <c r="L11" s="313"/>
      <c r="M11" s="314"/>
      <c r="N11" s="296"/>
      <c r="O11" s="293"/>
      <c r="P11" s="296"/>
      <c r="Q11" s="293"/>
      <c r="R11" s="313"/>
      <c r="S11" s="337"/>
      <c r="T11" s="338"/>
      <c r="U11" s="339"/>
      <c r="V11" s="340"/>
      <c r="W11" s="341"/>
      <c r="X11" s="341"/>
      <c r="Y11" s="342"/>
      <c r="Z11" s="343"/>
      <c r="AA11" s="344"/>
      <c r="AB11" s="345"/>
      <c r="AC11" s="346">
        <v>156.02000000000001</v>
      </c>
      <c r="AD11"/>
    </row>
    <row r="12" spans="1:30" ht="27" customHeight="1" x14ac:dyDescent="0.25">
      <c r="A12" s="289"/>
      <c r="B12" s="266"/>
      <c r="C12" s="308"/>
      <c r="D12" s="309"/>
      <c r="E12" s="310"/>
      <c r="F12" s="311"/>
      <c r="G12" s="311"/>
      <c r="H12" s="312"/>
      <c r="I12" s="295"/>
      <c r="J12" s="296"/>
      <c r="K12" s="293"/>
      <c r="L12" s="313"/>
      <c r="M12" s="314"/>
      <c r="N12" s="296"/>
      <c r="O12" s="293"/>
      <c r="P12" s="296"/>
      <c r="Q12" s="293"/>
      <c r="R12" s="313"/>
      <c r="S12" s="315"/>
      <c r="T12" s="299"/>
      <c r="U12" s="300"/>
      <c r="V12" s="301"/>
      <c r="W12" s="302"/>
      <c r="X12" s="302"/>
      <c r="Y12" s="303"/>
      <c r="Z12" s="304"/>
      <c r="AA12" s="305"/>
      <c r="AB12" s="306"/>
      <c r="AC12" s="307"/>
      <c r="AD12"/>
    </row>
    <row r="13" spans="1:30" ht="27" customHeight="1" x14ac:dyDescent="0.25">
      <c r="A13" s="316">
        <v>7</v>
      </c>
      <c r="B13" s="279" t="s">
        <v>56</v>
      </c>
      <c r="C13" s="317">
        <v>0.72699999999999998</v>
      </c>
      <c r="D13" s="318">
        <v>0.7</v>
      </c>
      <c r="E13" s="319">
        <v>0.72799999999999998</v>
      </c>
      <c r="F13" s="320">
        <v>1100</v>
      </c>
      <c r="G13" s="320">
        <v>-79400</v>
      </c>
      <c r="H13" s="321">
        <f>SUM(F13:G13)</f>
        <v>-78300</v>
      </c>
      <c r="I13" s="322"/>
      <c r="J13" s="323" t="s">
        <v>60</v>
      </c>
      <c r="K13" s="320">
        <v>2300</v>
      </c>
      <c r="L13" s="324">
        <f>SUM(K11:K13)</f>
        <v>2300</v>
      </c>
      <c r="M13" s="325"/>
      <c r="N13" s="323"/>
      <c r="O13" s="320"/>
      <c r="P13" s="323" t="s">
        <v>60</v>
      </c>
      <c r="Q13" s="320">
        <v>-1900</v>
      </c>
      <c r="R13" s="324">
        <f>SUM(O11:O13)+SUM(Q11:Q13)</f>
        <v>-1900</v>
      </c>
      <c r="S13" s="326">
        <v>-77900</v>
      </c>
      <c r="T13" s="327">
        <v>4585800</v>
      </c>
      <c r="U13" s="328">
        <v>4247900</v>
      </c>
      <c r="V13" s="329">
        <v>4247900</v>
      </c>
      <c r="W13" s="330">
        <v>0.754</v>
      </c>
      <c r="X13" s="330">
        <v>0.83499999999999996</v>
      </c>
      <c r="Y13" s="331">
        <v>1.2418199999999999</v>
      </c>
      <c r="Z13" s="332">
        <v>0.94199999999999995</v>
      </c>
      <c r="AA13" s="333">
        <v>0.94499999999999318</v>
      </c>
      <c r="AB13" s="334">
        <v>2.468</v>
      </c>
      <c r="AC13" s="335">
        <v>156.52000000000001</v>
      </c>
      <c r="AD13"/>
    </row>
    <row r="14" spans="1:30" ht="27" customHeight="1" x14ac:dyDescent="0.25">
      <c r="A14" s="289"/>
      <c r="B14" s="266"/>
      <c r="C14" s="308"/>
      <c r="D14" s="309"/>
      <c r="E14" s="310"/>
      <c r="F14" s="311"/>
      <c r="G14" s="311"/>
      <c r="H14" s="312"/>
      <c r="I14" s="295"/>
      <c r="J14" s="296"/>
      <c r="K14" s="293"/>
      <c r="L14" s="313"/>
      <c r="M14" s="314"/>
      <c r="N14" s="296"/>
      <c r="O14" s="293"/>
      <c r="P14" s="296"/>
      <c r="Q14" s="293"/>
      <c r="R14" s="313"/>
      <c r="S14" s="315"/>
      <c r="T14" s="299"/>
      <c r="U14" s="300"/>
      <c r="V14" s="340"/>
      <c r="W14" s="341"/>
      <c r="X14" s="341"/>
      <c r="Y14" s="342"/>
      <c r="Z14" s="343"/>
      <c r="AA14" s="344"/>
      <c r="AB14" s="345"/>
      <c r="AC14" s="346">
        <v>156.71</v>
      </c>
      <c r="AD14"/>
    </row>
    <row r="15" spans="1:30" ht="27" customHeight="1" x14ac:dyDescent="0.25">
      <c r="A15" s="289"/>
      <c r="B15" s="266"/>
      <c r="C15" s="308"/>
      <c r="D15" s="309"/>
      <c r="E15" s="310"/>
      <c r="F15" s="311"/>
      <c r="G15" s="311"/>
      <c r="H15" s="312"/>
      <c r="I15" s="295"/>
      <c r="J15" s="296"/>
      <c r="K15" s="293"/>
      <c r="L15" s="313"/>
      <c r="M15" s="314"/>
      <c r="N15" s="296"/>
      <c r="O15" s="293"/>
      <c r="P15" s="296"/>
      <c r="Q15" s="293"/>
      <c r="R15" s="313"/>
      <c r="S15" s="315"/>
      <c r="T15" s="299"/>
      <c r="U15" s="300"/>
      <c r="V15" s="301"/>
      <c r="W15" s="302"/>
      <c r="X15" s="302"/>
      <c r="Y15" s="303"/>
      <c r="Z15" s="304"/>
      <c r="AA15" s="305"/>
      <c r="AB15" s="306"/>
      <c r="AC15" s="307"/>
      <c r="AD15"/>
    </row>
    <row r="16" spans="1:30" ht="27" customHeight="1" x14ac:dyDescent="0.25">
      <c r="A16" s="316">
        <v>8</v>
      </c>
      <c r="B16" s="279" t="s">
        <v>57</v>
      </c>
      <c r="C16" s="317">
        <v>0.72699999999999998</v>
      </c>
      <c r="D16" s="318">
        <v>0.7</v>
      </c>
      <c r="E16" s="319">
        <v>0.72899999999999998</v>
      </c>
      <c r="F16" s="320">
        <v>3400</v>
      </c>
      <c r="G16" s="320">
        <v>-46200</v>
      </c>
      <c r="H16" s="321">
        <f>SUM(F16:G16)</f>
        <v>-42800</v>
      </c>
      <c r="I16" s="322"/>
      <c r="J16" s="323" t="s">
        <v>60</v>
      </c>
      <c r="K16" s="320">
        <v>1900</v>
      </c>
      <c r="L16" s="324">
        <f>SUM(K14:K16)</f>
        <v>1900</v>
      </c>
      <c r="M16" s="325"/>
      <c r="N16" s="323"/>
      <c r="O16" s="320"/>
      <c r="P16" s="323" t="s">
        <v>60</v>
      </c>
      <c r="Q16" s="320">
        <v>-1400</v>
      </c>
      <c r="R16" s="324">
        <f>SUM(O14:O16)+SUM(Q14:Q16)</f>
        <v>-1400</v>
      </c>
      <c r="S16" s="326">
        <v>-42300</v>
      </c>
      <c r="T16" s="327">
        <v>4543500</v>
      </c>
      <c r="U16" s="328">
        <v>4202300</v>
      </c>
      <c r="V16" s="329">
        <v>4202300</v>
      </c>
      <c r="W16" s="330">
        <v>0.755</v>
      </c>
      <c r="X16" s="330">
        <v>0.84499999999999997</v>
      </c>
      <c r="Y16" s="331">
        <v>1.238</v>
      </c>
      <c r="Z16" s="332">
        <v>0.94199999999999995</v>
      </c>
      <c r="AA16" s="333">
        <v>0.93999999999999773</v>
      </c>
      <c r="AB16" s="334">
        <v>2.468</v>
      </c>
      <c r="AC16" s="335">
        <v>156.99</v>
      </c>
      <c r="AD16"/>
    </row>
    <row r="17" spans="1:30" ht="27" customHeight="1" x14ac:dyDescent="0.25">
      <c r="A17" s="289"/>
      <c r="B17" s="266"/>
      <c r="C17" s="308"/>
      <c r="D17" s="309"/>
      <c r="E17" s="310"/>
      <c r="F17" s="311"/>
      <c r="G17" s="311"/>
      <c r="H17" s="312"/>
      <c r="I17" s="295"/>
      <c r="J17" s="296"/>
      <c r="K17" s="293"/>
      <c r="L17" s="313"/>
      <c r="M17" s="314"/>
      <c r="N17" s="296"/>
      <c r="O17" s="293"/>
      <c r="P17" s="296"/>
      <c r="Q17" s="293"/>
      <c r="R17" s="313"/>
      <c r="S17" s="347"/>
      <c r="T17" s="348"/>
      <c r="U17" s="349"/>
      <c r="V17" s="340"/>
      <c r="W17" s="341"/>
      <c r="X17" s="341"/>
      <c r="Y17" s="342"/>
      <c r="Z17" s="304"/>
      <c r="AA17" s="305"/>
      <c r="AB17" s="306"/>
      <c r="AC17" s="346">
        <v>156.82</v>
      </c>
      <c r="AD17"/>
    </row>
    <row r="18" spans="1:30" ht="27" customHeight="1" x14ac:dyDescent="0.25">
      <c r="A18" s="289"/>
      <c r="B18" s="266"/>
      <c r="C18" s="308"/>
      <c r="D18" s="309"/>
      <c r="E18" s="310"/>
      <c r="F18" s="311"/>
      <c r="G18" s="311"/>
      <c r="H18" s="312"/>
      <c r="I18" s="295"/>
      <c r="J18" s="296"/>
      <c r="K18" s="293"/>
      <c r="L18" s="313"/>
      <c r="M18" s="314"/>
      <c r="N18" s="296"/>
      <c r="O18" s="293"/>
      <c r="P18" s="296"/>
      <c r="Q18" s="293"/>
      <c r="R18" s="313"/>
      <c r="S18" s="315"/>
      <c r="T18" s="348"/>
      <c r="U18" s="350"/>
      <c r="V18" s="301"/>
      <c r="W18" s="302"/>
      <c r="X18" s="302"/>
      <c r="Y18" s="303"/>
      <c r="Z18" s="304"/>
      <c r="AA18" s="305"/>
      <c r="AB18" s="306"/>
      <c r="AC18" s="307"/>
      <c r="AD18"/>
    </row>
    <row r="19" spans="1:30" ht="27" customHeight="1" x14ac:dyDescent="0.25">
      <c r="A19" s="316">
        <v>11</v>
      </c>
      <c r="B19" s="279" t="s">
        <v>59</v>
      </c>
      <c r="C19" s="317">
        <v>0.72599999999999998</v>
      </c>
      <c r="D19" s="318">
        <v>0.7</v>
      </c>
      <c r="E19" s="319">
        <v>0.72799999999999998</v>
      </c>
      <c r="F19" s="320">
        <v>2000</v>
      </c>
      <c r="G19" s="320">
        <v>-7500</v>
      </c>
      <c r="H19" s="321">
        <f>SUM(F19:G19)</f>
        <v>-5500</v>
      </c>
      <c r="I19" s="322"/>
      <c r="J19" s="323" t="s">
        <v>60</v>
      </c>
      <c r="K19" s="320">
        <v>1400</v>
      </c>
      <c r="L19" s="324">
        <f>SUM(K17:K19)</f>
        <v>1400</v>
      </c>
      <c r="M19" s="325"/>
      <c r="N19" s="323"/>
      <c r="O19" s="320"/>
      <c r="P19" s="323" t="s">
        <v>60</v>
      </c>
      <c r="Q19" s="320">
        <v>-3100</v>
      </c>
      <c r="R19" s="324">
        <f>SUM(O17:O19)+SUM(Q17:Q19)</f>
        <v>-3100</v>
      </c>
      <c r="S19" s="326">
        <v>-7200</v>
      </c>
      <c r="T19" s="327">
        <v>4536300</v>
      </c>
      <c r="U19" s="328">
        <v>4206500</v>
      </c>
      <c r="V19" s="329">
        <v>4206500</v>
      </c>
      <c r="W19" s="330">
        <v>0.754</v>
      </c>
      <c r="X19" s="330">
        <v>0.86</v>
      </c>
      <c r="Y19" s="331">
        <v>1.238</v>
      </c>
      <c r="Z19" s="332">
        <v>0.94299999999999995</v>
      </c>
      <c r="AA19" s="333">
        <v>0.94499999999999318</v>
      </c>
      <c r="AB19" s="334">
        <v>2.5089999999999999</v>
      </c>
      <c r="AC19" s="335">
        <v>157.16999999999999</v>
      </c>
      <c r="AD19"/>
    </row>
    <row r="20" spans="1:30" ht="27" customHeight="1" x14ac:dyDescent="0.25">
      <c r="A20" s="289"/>
      <c r="B20" s="266"/>
      <c r="C20" s="308"/>
      <c r="D20" s="309"/>
      <c r="E20" s="310"/>
      <c r="F20" s="311"/>
      <c r="G20" s="311"/>
      <c r="H20" s="312"/>
      <c r="I20" s="295"/>
      <c r="J20" s="296"/>
      <c r="K20" s="293"/>
      <c r="L20" s="313"/>
      <c r="M20" s="314"/>
      <c r="N20" s="296"/>
      <c r="O20" s="293"/>
      <c r="P20" s="296"/>
      <c r="Q20" s="293"/>
      <c r="R20" s="313"/>
      <c r="S20" s="311"/>
      <c r="T20" s="299"/>
      <c r="U20" s="349"/>
      <c r="V20" s="340"/>
      <c r="W20" s="341"/>
      <c r="X20" s="341"/>
      <c r="Y20" s="342"/>
      <c r="Z20" s="343"/>
      <c r="AA20" s="344"/>
      <c r="AB20" s="345"/>
      <c r="AC20" s="346">
        <v>156.76</v>
      </c>
      <c r="AD20"/>
    </row>
    <row r="21" spans="1:30" ht="27" customHeight="1" x14ac:dyDescent="0.25">
      <c r="A21" s="289"/>
      <c r="B21" s="266"/>
      <c r="C21" s="308"/>
      <c r="D21" s="309"/>
      <c r="E21" s="310"/>
      <c r="F21" s="311"/>
      <c r="G21" s="311"/>
      <c r="H21" s="312"/>
      <c r="I21" s="295"/>
      <c r="J21" s="296"/>
      <c r="K21" s="293"/>
      <c r="L21" s="313"/>
      <c r="M21" s="314"/>
      <c r="N21" s="296"/>
      <c r="O21" s="293"/>
      <c r="P21" s="296" t="s">
        <v>61</v>
      </c>
      <c r="Q21" s="293">
        <v>6600</v>
      </c>
      <c r="R21" s="313"/>
      <c r="S21" s="311"/>
      <c r="T21" s="299"/>
      <c r="U21" s="300"/>
      <c r="V21" s="301"/>
      <c r="W21" s="302"/>
      <c r="X21" s="302"/>
      <c r="Y21" s="303"/>
      <c r="Z21" s="304"/>
      <c r="AA21" s="305"/>
      <c r="AB21" s="306"/>
      <c r="AC21" s="307"/>
      <c r="AD21"/>
    </row>
    <row r="22" spans="1:30" ht="27" customHeight="1" x14ac:dyDescent="0.25">
      <c r="A22" s="316">
        <v>12</v>
      </c>
      <c r="B22" s="279" t="s">
        <v>58</v>
      </c>
      <c r="C22" s="317">
        <v>0.72699999999999998</v>
      </c>
      <c r="D22" s="318">
        <v>0.7</v>
      </c>
      <c r="E22" s="319">
        <v>0.77500000000000002</v>
      </c>
      <c r="F22" s="320">
        <v>2100</v>
      </c>
      <c r="G22" s="320">
        <v>-5500</v>
      </c>
      <c r="H22" s="321">
        <f>SUM(F22:G22)</f>
        <v>-3400</v>
      </c>
      <c r="I22" s="322"/>
      <c r="J22" s="323" t="s">
        <v>60</v>
      </c>
      <c r="K22" s="320">
        <v>3100</v>
      </c>
      <c r="L22" s="324">
        <f>SUM(K20:K22)</f>
        <v>3100</v>
      </c>
      <c r="M22" s="325"/>
      <c r="N22" s="323"/>
      <c r="O22" s="320"/>
      <c r="P22" s="323" t="s">
        <v>60</v>
      </c>
      <c r="Q22" s="320">
        <v>-1900</v>
      </c>
      <c r="R22" s="324">
        <f>SUM(O20:O22)+SUM(Q20:Q22)</f>
        <v>4700</v>
      </c>
      <c r="S22" s="326">
        <v>4400</v>
      </c>
      <c r="T22" s="327">
        <v>4540700</v>
      </c>
      <c r="U22" s="328">
        <v>4203300</v>
      </c>
      <c r="V22" s="329">
        <v>4203300</v>
      </c>
      <c r="W22" s="330">
        <v>0.754</v>
      </c>
      <c r="X22" s="330">
        <v>0.86499999999999999</v>
      </c>
      <c r="Y22" s="331">
        <v>1.238</v>
      </c>
      <c r="Z22" s="332">
        <v>0.94299999999999995</v>
      </c>
      <c r="AA22" s="333">
        <v>0.94249999999999545</v>
      </c>
      <c r="AB22" s="334">
        <v>2.5270000000000001</v>
      </c>
      <c r="AC22" s="335">
        <v>157.75</v>
      </c>
      <c r="AD22"/>
    </row>
    <row r="23" spans="1:30" ht="27" customHeight="1" x14ac:dyDescent="0.25">
      <c r="A23" s="289"/>
      <c r="B23" s="266"/>
      <c r="C23" s="308"/>
      <c r="D23" s="309"/>
      <c r="E23" s="310"/>
      <c r="F23" s="311"/>
      <c r="G23" s="311"/>
      <c r="H23" s="312"/>
      <c r="I23" s="295"/>
      <c r="J23" s="296"/>
      <c r="K23" s="293"/>
      <c r="L23" s="313"/>
      <c r="M23" s="314"/>
      <c r="N23" s="296"/>
      <c r="O23" s="293"/>
      <c r="P23" s="296"/>
      <c r="Q23" s="293"/>
      <c r="R23" s="313"/>
      <c r="S23" s="351"/>
      <c r="T23" s="338"/>
      <c r="U23" s="339"/>
      <c r="V23" s="340"/>
      <c r="W23" s="341"/>
      <c r="X23" s="341"/>
      <c r="Y23" s="342"/>
      <c r="Z23" s="343"/>
      <c r="AA23" s="344"/>
      <c r="AB23" s="345"/>
      <c r="AC23" s="346">
        <v>157.57</v>
      </c>
      <c r="AD23"/>
    </row>
    <row r="24" spans="1:30" ht="27" customHeight="1" x14ac:dyDescent="0.25">
      <c r="A24" s="289"/>
      <c r="B24" s="266"/>
      <c r="C24" s="308"/>
      <c r="D24" s="309"/>
      <c r="E24" s="310"/>
      <c r="F24" s="311"/>
      <c r="G24" s="311"/>
      <c r="H24" s="312"/>
      <c r="I24" s="295"/>
      <c r="J24" s="296" t="s">
        <v>62</v>
      </c>
      <c r="K24" s="293">
        <v>-8000</v>
      </c>
      <c r="L24" s="313"/>
      <c r="M24" s="314"/>
      <c r="N24" s="296"/>
      <c r="O24" s="293"/>
      <c r="P24" s="296"/>
      <c r="Q24" s="293"/>
      <c r="R24" s="313"/>
      <c r="S24" s="311"/>
      <c r="T24" s="299"/>
      <c r="U24" s="300"/>
      <c r="V24" s="301"/>
      <c r="W24" s="302"/>
      <c r="X24" s="302"/>
      <c r="Y24" s="303"/>
      <c r="Z24" s="304"/>
      <c r="AA24" s="305"/>
      <c r="AB24" s="306"/>
      <c r="AC24" s="307"/>
      <c r="AD24"/>
    </row>
    <row r="25" spans="1:30" ht="27" customHeight="1" x14ac:dyDescent="0.25">
      <c r="A25" s="316">
        <v>13</v>
      </c>
      <c r="B25" s="279" t="s">
        <v>55</v>
      </c>
      <c r="C25" s="317">
        <v>0.72699999999999998</v>
      </c>
      <c r="D25" s="318">
        <v>0.7</v>
      </c>
      <c r="E25" s="319">
        <v>0.78</v>
      </c>
      <c r="F25" s="320">
        <v>1400</v>
      </c>
      <c r="G25" s="320">
        <v>-22300</v>
      </c>
      <c r="H25" s="321">
        <f>SUM(F25:G25)</f>
        <v>-20900</v>
      </c>
      <c r="I25" s="322"/>
      <c r="J25" s="323" t="s">
        <v>60</v>
      </c>
      <c r="K25" s="320">
        <v>1900</v>
      </c>
      <c r="L25" s="324">
        <f>SUM(K23:K25)</f>
        <v>-6100</v>
      </c>
      <c r="M25" s="325"/>
      <c r="N25" s="323" t="s">
        <v>62</v>
      </c>
      <c r="O25" s="320">
        <v>8000</v>
      </c>
      <c r="P25" s="323" t="s">
        <v>60</v>
      </c>
      <c r="Q25" s="320">
        <v>-1100</v>
      </c>
      <c r="R25" s="324">
        <f>SUM(O23:O25)+SUM(Q23:Q25)</f>
        <v>6900</v>
      </c>
      <c r="S25" s="326">
        <v>-20100</v>
      </c>
      <c r="T25" s="327">
        <v>4520600</v>
      </c>
      <c r="U25" s="328">
        <v>4189400</v>
      </c>
      <c r="V25" s="329">
        <v>4189400</v>
      </c>
      <c r="W25" s="330">
        <v>0.754</v>
      </c>
      <c r="X25" s="330">
        <v>0.86499999999999999</v>
      </c>
      <c r="Y25" s="331">
        <v>1.238</v>
      </c>
      <c r="Z25" s="332">
        <v>0.94299999999999995</v>
      </c>
      <c r="AA25" s="333">
        <v>0.9375</v>
      </c>
      <c r="AB25" s="334">
        <v>2.5680000000000001</v>
      </c>
      <c r="AC25" s="335">
        <v>157.85</v>
      </c>
      <c r="AD25"/>
    </row>
    <row r="26" spans="1:30" ht="27" customHeight="1" x14ac:dyDescent="0.25">
      <c r="A26" s="289"/>
      <c r="B26" s="266"/>
      <c r="C26" s="308"/>
      <c r="D26" s="309"/>
      <c r="E26" s="310"/>
      <c r="F26" s="311"/>
      <c r="G26" s="311"/>
      <c r="H26" s="312"/>
      <c r="I26" s="295"/>
      <c r="J26" s="296"/>
      <c r="K26" s="293"/>
      <c r="L26" s="313"/>
      <c r="M26" s="314"/>
      <c r="N26" s="296"/>
      <c r="O26" s="293"/>
      <c r="P26" s="296"/>
      <c r="Q26" s="293"/>
      <c r="R26" s="313"/>
      <c r="S26" s="311"/>
      <c r="T26" s="299"/>
      <c r="U26" s="300"/>
      <c r="V26" s="301"/>
      <c r="W26" s="302"/>
      <c r="X26" s="302"/>
      <c r="Y26" s="303"/>
      <c r="Z26" s="304"/>
      <c r="AA26" s="305"/>
      <c r="AB26" s="306"/>
      <c r="AC26" s="307">
        <v>157.53</v>
      </c>
      <c r="AD26"/>
    </row>
    <row r="27" spans="1:30" ht="27" customHeight="1" x14ac:dyDescent="0.25">
      <c r="A27" s="289"/>
      <c r="B27" s="266"/>
      <c r="C27" s="308"/>
      <c r="D27" s="309"/>
      <c r="E27" s="310"/>
      <c r="F27" s="311"/>
      <c r="G27" s="311"/>
      <c r="H27" s="312"/>
      <c r="I27" s="295"/>
      <c r="J27" s="296"/>
      <c r="K27" s="293"/>
      <c r="L27" s="313"/>
      <c r="M27" s="314"/>
      <c r="N27" s="296"/>
      <c r="O27" s="293"/>
      <c r="P27" s="296"/>
      <c r="Q27" s="293"/>
      <c r="R27" s="313"/>
      <c r="S27" s="311"/>
      <c r="T27" s="299"/>
      <c r="U27" s="300"/>
      <c r="V27" s="301"/>
      <c r="W27" s="302"/>
      <c r="X27" s="302"/>
      <c r="Y27" s="303"/>
      <c r="Z27" s="304"/>
      <c r="AA27" s="305"/>
      <c r="AB27" s="306"/>
      <c r="AC27" s="307"/>
      <c r="AD27"/>
    </row>
    <row r="28" spans="1:30" ht="27" customHeight="1" x14ac:dyDescent="0.25">
      <c r="A28" s="316">
        <v>14</v>
      </c>
      <c r="B28" s="279" t="s">
        <v>56</v>
      </c>
      <c r="C28" s="317">
        <v>0.72699999999999998</v>
      </c>
      <c r="D28" s="318">
        <v>0.7</v>
      </c>
      <c r="E28" s="319">
        <v>0.77500000000000002</v>
      </c>
      <c r="F28" s="320">
        <v>1000</v>
      </c>
      <c r="G28" s="320">
        <v>9600</v>
      </c>
      <c r="H28" s="321">
        <f>SUM(F28:G28)</f>
        <v>10600</v>
      </c>
      <c r="I28" s="322"/>
      <c r="J28" s="323" t="s">
        <v>60</v>
      </c>
      <c r="K28" s="320">
        <v>1100</v>
      </c>
      <c r="L28" s="324">
        <f>SUM(K26:K28)</f>
        <v>1100</v>
      </c>
      <c r="M28" s="325"/>
      <c r="N28" s="323"/>
      <c r="O28" s="320"/>
      <c r="P28" s="323" t="s">
        <v>60</v>
      </c>
      <c r="Q28" s="320">
        <v>-800</v>
      </c>
      <c r="R28" s="324">
        <f>SUM(O26:O28)+SUM(Q26:Q28)</f>
        <v>-800</v>
      </c>
      <c r="S28" s="326">
        <v>10900</v>
      </c>
      <c r="T28" s="327">
        <v>4531500</v>
      </c>
      <c r="U28" s="328">
        <v>4208400</v>
      </c>
      <c r="V28" s="329">
        <v>4208400</v>
      </c>
      <c r="W28" s="330">
        <v>0.754</v>
      </c>
      <c r="X28" s="330">
        <v>0.875</v>
      </c>
      <c r="Y28" s="331">
        <v>1.238</v>
      </c>
      <c r="Z28" s="332">
        <v>0.94399999999999995</v>
      </c>
      <c r="AA28" s="333">
        <v>0.9375</v>
      </c>
      <c r="AB28" s="334">
        <v>2.6080000000000001</v>
      </c>
      <c r="AC28" s="335">
        <v>157.99</v>
      </c>
      <c r="AD28"/>
    </row>
    <row r="29" spans="1:30" ht="27" customHeight="1" x14ac:dyDescent="0.25">
      <c r="A29" s="289"/>
      <c r="B29" s="266"/>
      <c r="C29" s="308"/>
      <c r="D29" s="309"/>
      <c r="E29" s="310"/>
      <c r="F29" s="311"/>
      <c r="G29" s="311"/>
      <c r="H29" s="312"/>
      <c r="I29" s="295"/>
      <c r="J29" s="296"/>
      <c r="K29" s="293"/>
      <c r="L29" s="313"/>
      <c r="M29" s="314"/>
      <c r="N29" s="296"/>
      <c r="O29" s="293"/>
      <c r="P29" s="296"/>
      <c r="Q29" s="293"/>
      <c r="R29" s="313"/>
      <c r="S29" s="311"/>
      <c r="T29" s="299"/>
      <c r="U29" s="300"/>
      <c r="V29" s="301"/>
      <c r="W29" s="302"/>
      <c r="X29" s="302"/>
      <c r="Y29" s="303"/>
      <c r="Z29" s="304"/>
      <c r="AA29" s="305"/>
      <c r="AB29" s="306"/>
      <c r="AC29" s="307">
        <v>158.33000000000001</v>
      </c>
      <c r="AD29"/>
    </row>
    <row r="30" spans="1:30" ht="27" customHeight="1" x14ac:dyDescent="0.25">
      <c r="A30" s="289"/>
      <c r="B30" s="266"/>
      <c r="C30" s="308"/>
      <c r="D30" s="309"/>
      <c r="E30" s="310"/>
      <c r="F30" s="311"/>
      <c r="G30" s="311"/>
      <c r="H30" s="312"/>
      <c r="I30" s="295"/>
      <c r="J30" s="296"/>
      <c r="K30" s="293"/>
      <c r="L30" s="313"/>
      <c r="M30" s="314"/>
      <c r="N30" s="296"/>
      <c r="O30" s="293"/>
      <c r="P30" s="296"/>
      <c r="Q30" s="293"/>
      <c r="R30" s="313"/>
      <c r="S30" s="311"/>
      <c r="T30" s="299"/>
      <c r="U30" s="300"/>
      <c r="V30" s="301"/>
      <c r="W30" s="302"/>
      <c r="X30" s="302"/>
      <c r="Y30" s="303"/>
      <c r="Z30" s="304"/>
      <c r="AA30" s="305"/>
      <c r="AB30" s="306"/>
      <c r="AC30" s="307"/>
      <c r="AD30"/>
    </row>
    <row r="31" spans="1:30" ht="27" customHeight="1" x14ac:dyDescent="0.25">
      <c r="A31" s="316">
        <v>15</v>
      </c>
      <c r="B31" s="279" t="s">
        <v>57</v>
      </c>
      <c r="C31" s="317">
        <v>0.72699999999999998</v>
      </c>
      <c r="D31" s="318">
        <v>0.7</v>
      </c>
      <c r="E31" s="319">
        <v>0.72799999999999998</v>
      </c>
      <c r="F31" s="320">
        <v>1500</v>
      </c>
      <c r="G31" s="320">
        <v>-2700</v>
      </c>
      <c r="H31" s="321">
        <f>SUM(F31:G31)</f>
        <v>-1200</v>
      </c>
      <c r="I31" s="322"/>
      <c r="J31" s="323" t="s">
        <v>60</v>
      </c>
      <c r="K31" s="320">
        <v>800</v>
      </c>
      <c r="L31" s="324">
        <f>SUM(K29:K31)</f>
        <v>800</v>
      </c>
      <c r="M31" s="325"/>
      <c r="N31" s="323"/>
      <c r="O31" s="320"/>
      <c r="P31" s="323" t="s">
        <v>60</v>
      </c>
      <c r="Q31" s="320">
        <v>-1200</v>
      </c>
      <c r="R31" s="324">
        <f>SUM(O29:O31)+SUM(Q29:Q31)</f>
        <v>-1200</v>
      </c>
      <c r="S31" s="326">
        <v>-1600</v>
      </c>
      <c r="T31" s="327">
        <v>4529900</v>
      </c>
      <c r="U31" s="328">
        <v>4204400</v>
      </c>
      <c r="V31" s="329">
        <v>4204400</v>
      </c>
      <c r="W31" s="330">
        <v>0.754</v>
      </c>
      <c r="X31" s="330">
        <v>0.86</v>
      </c>
      <c r="Y31" s="331">
        <v>1.238</v>
      </c>
      <c r="Z31" s="332">
        <v>0.94399999999999995</v>
      </c>
      <c r="AA31" s="333">
        <v>0.94499999999999318</v>
      </c>
      <c r="AB31" s="334">
        <v>2.67</v>
      </c>
      <c r="AC31" s="335">
        <v>158.66</v>
      </c>
      <c r="AD31" s="352"/>
    </row>
    <row r="32" spans="1:30" ht="27" customHeight="1" x14ac:dyDescent="0.25">
      <c r="A32" s="289"/>
      <c r="B32" s="266"/>
      <c r="C32" s="308"/>
      <c r="D32" s="309"/>
      <c r="E32" s="310"/>
      <c r="F32" s="311"/>
      <c r="G32" s="311"/>
      <c r="H32" s="312"/>
      <c r="I32" s="295"/>
      <c r="J32" s="296"/>
      <c r="K32" s="293"/>
      <c r="L32" s="313"/>
      <c r="M32" s="314"/>
      <c r="N32" s="296"/>
      <c r="O32" s="293"/>
      <c r="P32" s="296"/>
      <c r="Q32" s="293"/>
      <c r="R32" s="313"/>
      <c r="S32" s="311"/>
      <c r="T32" s="299"/>
      <c r="U32" s="300"/>
      <c r="V32" s="301"/>
      <c r="W32" s="302"/>
      <c r="X32" s="302"/>
      <c r="Y32" s="303"/>
      <c r="Z32" s="304"/>
      <c r="AA32" s="305"/>
      <c r="AB32" s="302"/>
      <c r="AC32" s="307">
        <v>158.79</v>
      </c>
      <c r="AD32"/>
    </row>
    <row r="33" spans="1:30" ht="27" customHeight="1" x14ac:dyDescent="0.25">
      <c r="A33" s="289"/>
      <c r="B33" s="266"/>
      <c r="C33" s="308"/>
      <c r="D33" s="309"/>
      <c r="E33" s="310"/>
      <c r="F33" s="311"/>
      <c r="G33" s="311"/>
      <c r="H33" s="312"/>
      <c r="I33" s="295"/>
      <c r="J33" s="296"/>
      <c r="K33" s="293"/>
      <c r="L33" s="313"/>
      <c r="M33" s="314"/>
      <c r="N33" s="296"/>
      <c r="O33" s="293"/>
      <c r="P33" s="296" t="s">
        <v>61</v>
      </c>
      <c r="Q33" s="293">
        <v>5300</v>
      </c>
      <c r="R33" s="313"/>
      <c r="S33" s="311"/>
      <c r="T33" s="299"/>
      <c r="U33" s="300"/>
      <c r="V33" s="353"/>
      <c r="W33" s="302"/>
      <c r="X33" s="302"/>
      <c r="Y33" s="303"/>
      <c r="Z33" s="304"/>
      <c r="AA33" s="305"/>
      <c r="AB33" s="306"/>
      <c r="AC33" s="307"/>
      <c r="AD33"/>
    </row>
    <row r="34" spans="1:30" ht="27" customHeight="1" x14ac:dyDescent="0.25">
      <c r="A34" s="316">
        <v>18</v>
      </c>
      <c r="B34" s="279" t="s">
        <v>59</v>
      </c>
      <c r="C34" s="317">
        <v>0.72799999999999998</v>
      </c>
      <c r="D34" s="318">
        <v>0.7</v>
      </c>
      <c r="E34" s="319">
        <v>0.77500000000000002</v>
      </c>
      <c r="F34" s="320">
        <v>1300</v>
      </c>
      <c r="G34" s="320">
        <v>-3400</v>
      </c>
      <c r="H34" s="321">
        <f>SUM(F34:G34)</f>
        <v>-2100</v>
      </c>
      <c r="I34" s="322"/>
      <c r="J34" s="323" t="s">
        <v>60</v>
      </c>
      <c r="K34" s="320">
        <v>1200</v>
      </c>
      <c r="L34" s="324">
        <f>SUM(K32:K34)</f>
        <v>1200</v>
      </c>
      <c r="M34" s="325"/>
      <c r="N34" s="323"/>
      <c r="O34" s="320"/>
      <c r="P34" s="323" t="s">
        <v>60</v>
      </c>
      <c r="Q34" s="320">
        <v>-1000</v>
      </c>
      <c r="R34" s="324">
        <f>SUM(O32:O34)+SUM(Q32:Q34)</f>
        <v>4300</v>
      </c>
      <c r="S34" s="326">
        <v>3400</v>
      </c>
      <c r="T34" s="327">
        <v>4533300</v>
      </c>
      <c r="U34" s="328">
        <v>4204300</v>
      </c>
      <c r="V34" s="329">
        <v>4140200</v>
      </c>
      <c r="W34" s="330">
        <v>0.755</v>
      </c>
      <c r="X34" s="330">
        <v>0.87</v>
      </c>
      <c r="Y34" s="331">
        <v>1.238</v>
      </c>
      <c r="Z34" s="332">
        <v>0.94399999999999995</v>
      </c>
      <c r="AA34" s="333">
        <v>0.94750000000000512</v>
      </c>
      <c r="AB34" s="334">
        <v>2.7069999999999999</v>
      </c>
      <c r="AC34" s="335">
        <v>159.08000000000001</v>
      </c>
      <c r="AD34" s="352"/>
    </row>
    <row r="35" spans="1:30" ht="27" customHeight="1" x14ac:dyDescent="0.25">
      <c r="A35" s="289"/>
      <c r="B35" s="266"/>
      <c r="C35" s="308"/>
      <c r="D35" s="309"/>
      <c r="E35" s="310"/>
      <c r="F35" s="311"/>
      <c r="G35" s="311"/>
      <c r="H35" s="312"/>
      <c r="I35" s="295"/>
      <c r="J35" s="296"/>
      <c r="K35" s="293"/>
      <c r="L35" s="313"/>
      <c r="M35" s="314"/>
      <c r="N35" s="296"/>
      <c r="O35" s="293"/>
      <c r="P35" s="296"/>
      <c r="Q35" s="293"/>
      <c r="R35" s="313"/>
      <c r="S35" s="311"/>
      <c r="T35" s="299"/>
      <c r="U35" s="300"/>
      <c r="V35" s="353"/>
      <c r="W35" s="302"/>
      <c r="X35" s="302"/>
      <c r="Y35" s="303"/>
      <c r="Z35" s="304"/>
      <c r="AA35" s="305"/>
      <c r="AB35" s="306"/>
      <c r="AC35" s="307">
        <v>158.79</v>
      </c>
      <c r="AD35" s="352"/>
    </row>
    <row r="36" spans="1:30" ht="27" customHeight="1" x14ac:dyDescent="0.25">
      <c r="A36" s="289"/>
      <c r="B36" s="266"/>
      <c r="C36" s="308"/>
      <c r="D36" s="309"/>
      <c r="E36" s="310"/>
      <c r="F36" s="311"/>
      <c r="G36" s="311"/>
      <c r="H36" s="312"/>
      <c r="I36" s="295"/>
      <c r="J36" s="296"/>
      <c r="K36" s="293"/>
      <c r="L36" s="313"/>
      <c r="M36" s="314"/>
      <c r="N36" s="296"/>
      <c r="O36" s="293"/>
      <c r="P36" s="296"/>
      <c r="Q36" s="293"/>
      <c r="R36" s="313"/>
      <c r="S36" s="311"/>
      <c r="T36" s="299"/>
      <c r="U36" s="300"/>
      <c r="V36" s="353"/>
      <c r="W36" s="302"/>
      <c r="X36" s="302"/>
      <c r="Y36" s="303"/>
      <c r="Z36" s="304"/>
      <c r="AA36" s="305"/>
      <c r="AB36" s="306"/>
      <c r="AC36" s="307"/>
      <c r="AD36" s="352"/>
    </row>
    <row r="37" spans="1:30" ht="27" customHeight="1" x14ac:dyDescent="0.25">
      <c r="A37" s="316">
        <v>19</v>
      </c>
      <c r="B37" s="279" t="s">
        <v>58</v>
      </c>
      <c r="C37" s="317">
        <v>0.72799999999999998</v>
      </c>
      <c r="D37" s="318">
        <v>0.7</v>
      </c>
      <c r="E37" s="319">
        <v>0.77500000000000002</v>
      </c>
      <c r="F37" s="320">
        <v>800</v>
      </c>
      <c r="G37" s="320">
        <v>-35600</v>
      </c>
      <c r="H37" s="321">
        <f>SUM(F37:G37)</f>
        <v>-34800</v>
      </c>
      <c r="I37" s="322"/>
      <c r="J37" s="323" t="s">
        <v>60</v>
      </c>
      <c r="K37" s="320">
        <v>1000</v>
      </c>
      <c r="L37" s="324">
        <f>SUM(K35:K37)</f>
        <v>1000</v>
      </c>
      <c r="M37" s="325"/>
      <c r="N37" s="323"/>
      <c r="O37" s="320"/>
      <c r="P37" s="323" t="s">
        <v>60</v>
      </c>
      <c r="Q37" s="320">
        <v>-600</v>
      </c>
      <c r="R37" s="324">
        <f>SUM(O35:O37)+SUM(Q35:Q37)</f>
        <v>-600</v>
      </c>
      <c r="S37" s="326">
        <v>-34400</v>
      </c>
      <c r="T37" s="327">
        <v>4498900</v>
      </c>
      <c r="U37" s="328">
        <v>4187700</v>
      </c>
      <c r="V37" s="329">
        <v>4154500</v>
      </c>
      <c r="W37" s="330">
        <v>0.755</v>
      </c>
      <c r="X37" s="330">
        <v>0.875</v>
      </c>
      <c r="Y37" s="331">
        <v>1.24136</v>
      </c>
      <c r="Z37" s="332">
        <v>0.94399999999999995</v>
      </c>
      <c r="AA37" s="333">
        <v>0.94750000000000512</v>
      </c>
      <c r="AB37" s="334">
        <v>2.76</v>
      </c>
      <c r="AC37" s="335">
        <v>159.13</v>
      </c>
      <c r="AD37" s="352"/>
    </row>
    <row r="38" spans="1:30" ht="27" customHeight="1" x14ac:dyDescent="0.25">
      <c r="A38" s="289"/>
      <c r="B38" s="266"/>
      <c r="C38" s="290"/>
      <c r="D38" s="291"/>
      <c r="E38" s="292"/>
      <c r="F38" s="293"/>
      <c r="G38" s="293"/>
      <c r="H38" s="294"/>
      <c r="I38" s="295"/>
      <c r="J38" s="296"/>
      <c r="K38" s="293"/>
      <c r="L38" s="297"/>
      <c r="M38" s="298"/>
      <c r="N38" s="296"/>
      <c r="O38" s="293"/>
      <c r="P38" s="296"/>
      <c r="Q38" s="293"/>
      <c r="R38" s="297"/>
      <c r="S38" s="293"/>
      <c r="T38" s="299"/>
      <c r="U38" s="300"/>
      <c r="V38" s="301"/>
      <c r="W38" s="302"/>
      <c r="X38" s="302"/>
      <c r="Y38" s="303"/>
      <c r="Z38" s="304"/>
      <c r="AA38" s="305"/>
      <c r="AB38" s="306"/>
      <c r="AC38" s="307">
        <v>158.83000000000001</v>
      </c>
      <c r="AD38" s="352"/>
    </row>
    <row r="39" spans="1:30" ht="27" customHeight="1" x14ac:dyDescent="0.25">
      <c r="A39" s="289"/>
      <c r="B39" s="266"/>
      <c r="C39" s="290"/>
      <c r="D39" s="291"/>
      <c r="E39" s="292"/>
      <c r="F39" s="293"/>
      <c r="G39" s="293"/>
      <c r="H39" s="294"/>
      <c r="I39" s="295"/>
      <c r="J39" s="296"/>
      <c r="K39" s="293"/>
      <c r="L39" s="297"/>
      <c r="M39" s="298"/>
      <c r="N39" s="296"/>
      <c r="O39" s="293"/>
      <c r="P39" s="296"/>
      <c r="Q39" s="293"/>
      <c r="R39" s="297"/>
      <c r="S39" s="293"/>
      <c r="T39" s="299"/>
      <c r="U39" s="300"/>
      <c r="V39" s="301"/>
      <c r="W39" s="302"/>
      <c r="X39" s="302"/>
      <c r="Y39" s="303"/>
      <c r="Z39" s="304"/>
      <c r="AA39" s="305"/>
      <c r="AB39" s="306"/>
      <c r="AC39" s="307"/>
      <c r="AD39" s="352"/>
    </row>
    <row r="40" spans="1:30" ht="27" customHeight="1" x14ac:dyDescent="0.25">
      <c r="A40" s="316">
        <v>20</v>
      </c>
      <c r="B40" s="279" t="s">
        <v>55</v>
      </c>
      <c r="C40" s="317">
        <v>0.72799999999999998</v>
      </c>
      <c r="D40" s="456">
        <v>0.7</v>
      </c>
      <c r="E40" s="319">
        <v>0.78</v>
      </c>
      <c r="F40" s="320">
        <v>300</v>
      </c>
      <c r="G40" s="320">
        <v>4700</v>
      </c>
      <c r="H40" s="321">
        <f>SUM(F40:G40)</f>
        <v>5000</v>
      </c>
      <c r="I40" s="322"/>
      <c r="J40" s="323" t="s">
        <v>60</v>
      </c>
      <c r="K40" s="320">
        <v>600</v>
      </c>
      <c r="L40" s="324">
        <f>SUM(K38:K40)</f>
        <v>600</v>
      </c>
      <c r="M40" s="457"/>
      <c r="N40" s="323"/>
      <c r="O40" s="320"/>
      <c r="P40" s="323" t="s">
        <v>60</v>
      </c>
      <c r="Q40" s="320">
        <v>-1300</v>
      </c>
      <c r="R40" s="324">
        <f>SUM(O38:O40)+SUM(Q38:Q40)</f>
        <v>-1300</v>
      </c>
      <c r="S40" s="320">
        <v>4300</v>
      </c>
      <c r="T40" s="327">
        <v>4503200</v>
      </c>
      <c r="U40" s="328">
        <v>4196200</v>
      </c>
      <c r="V40" s="329">
        <v>4181900</v>
      </c>
      <c r="W40" s="330">
        <v>0.755</v>
      </c>
      <c r="X40" s="330">
        <v>0.875</v>
      </c>
      <c r="Y40" s="331">
        <v>1.24136</v>
      </c>
      <c r="Z40" s="332">
        <v>0.94699999999999995</v>
      </c>
      <c r="AA40" s="333">
        <v>0.95000000000000284</v>
      </c>
      <c r="AB40" s="334">
        <v>2.7469999999999999</v>
      </c>
      <c r="AC40" s="335">
        <v>159.09</v>
      </c>
      <c r="AD40" s="352"/>
    </row>
    <row r="41" spans="1:30" ht="27" customHeight="1" x14ac:dyDescent="0.25">
      <c r="A41" s="336"/>
      <c r="B41" s="266"/>
      <c r="C41" s="459"/>
      <c r="D41" s="460"/>
      <c r="E41" s="461"/>
      <c r="F41" s="351"/>
      <c r="G41" s="351"/>
      <c r="H41" s="462"/>
      <c r="I41" s="463"/>
      <c r="J41" s="464"/>
      <c r="K41" s="357"/>
      <c r="L41" s="465"/>
      <c r="M41" s="466"/>
      <c r="N41" s="464"/>
      <c r="O41" s="357"/>
      <c r="P41" s="464"/>
      <c r="Q41" s="357"/>
      <c r="R41" s="465"/>
      <c r="S41" s="351"/>
      <c r="T41" s="338"/>
      <c r="U41" s="339"/>
      <c r="V41" s="354"/>
      <c r="W41" s="341"/>
      <c r="X41" s="341"/>
      <c r="Y41" s="342"/>
      <c r="Z41" s="343"/>
      <c r="AA41" s="344"/>
      <c r="AB41" s="345"/>
      <c r="AC41" s="346">
        <v>158.82</v>
      </c>
      <c r="AD41" s="352"/>
    </row>
    <row r="42" spans="1:30" ht="27" customHeight="1" x14ac:dyDescent="0.25">
      <c r="A42" s="289"/>
      <c r="B42" s="266"/>
      <c r="C42" s="308"/>
      <c r="D42" s="309"/>
      <c r="E42" s="310"/>
      <c r="F42" s="311"/>
      <c r="G42" s="311"/>
      <c r="H42" s="312"/>
      <c r="I42" s="295"/>
      <c r="J42" s="296"/>
      <c r="K42" s="293"/>
      <c r="L42" s="313"/>
      <c r="M42" s="314"/>
      <c r="N42" s="296"/>
      <c r="O42" s="293"/>
      <c r="P42" s="296"/>
      <c r="Q42" s="293"/>
      <c r="R42" s="313"/>
      <c r="S42" s="311"/>
      <c r="T42" s="299"/>
      <c r="U42" s="300"/>
      <c r="V42" s="353"/>
      <c r="W42" s="302"/>
      <c r="X42" s="302"/>
      <c r="Y42" s="303"/>
      <c r="Z42" s="304"/>
      <c r="AA42" s="305"/>
      <c r="AB42" s="306"/>
      <c r="AC42" s="307"/>
      <c r="AD42" s="352"/>
    </row>
    <row r="43" spans="1:30" ht="27" customHeight="1" x14ac:dyDescent="0.25">
      <c r="A43" s="316">
        <v>21</v>
      </c>
      <c r="B43" s="279" t="s">
        <v>56</v>
      </c>
      <c r="C43" s="317">
        <v>0.72699999999999998</v>
      </c>
      <c r="D43" s="318">
        <v>0.7</v>
      </c>
      <c r="E43" s="319">
        <v>0.78</v>
      </c>
      <c r="F43" s="320">
        <v>0</v>
      </c>
      <c r="G43" s="320">
        <v>-7200</v>
      </c>
      <c r="H43" s="321">
        <f>SUM(F43:G43)</f>
        <v>-7200</v>
      </c>
      <c r="I43" s="322"/>
      <c r="J43" s="323" t="s">
        <v>60</v>
      </c>
      <c r="K43" s="320">
        <v>1300</v>
      </c>
      <c r="L43" s="324">
        <f>SUM(K41:K43)</f>
        <v>1300</v>
      </c>
      <c r="M43" s="325"/>
      <c r="N43" s="323"/>
      <c r="O43" s="320"/>
      <c r="P43" s="323" t="s">
        <v>60</v>
      </c>
      <c r="Q43" s="320">
        <v>-1400</v>
      </c>
      <c r="R43" s="324">
        <f>SUM(O41:O43)+SUM(Q41:Q43)</f>
        <v>-1400</v>
      </c>
      <c r="S43" s="326">
        <v>-7300</v>
      </c>
      <c r="T43" s="327">
        <v>4495900</v>
      </c>
      <c r="U43" s="328">
        <v>4185100</v>
      </c>
      <c r="V43" s="329">
        <v>4177400</v>
      </c>
      <c r="W43" s="330">
        <v>0.755</v>
      </c>
      <c r="X43" s="330">
        <v>0.875</v>
      </c>
      <c r="Y43" s="331">
        <v>1.24136</v>
      </c>
      <c r="Z43" s="332">
        <v>0.95299999999999996</v>
      </c>
      <c r="AA43" s="333">
        <v>0.95749999999999602</v>
      </c>
      <c r="AB43" s="334">
        <v>2.7250000000000001</v>
      </c>
      <c r="AC43" s="335">
        <v>159.08000000000001</v>
      </c>
      <c r="AD43" s="352"/>
    </row>
    <row r="44" spans="1:30" ht="27" customHeight="1" x14ac:dyDescent="0.25">
      <c r="A44" s="336"/>
      <c r="B44" s="266"/>
      <c r="C44" s="308"/>
      <c r="D44" s="309"/>
      <c r="E44" s="310"/>
      <c r="F44" s="311"/>
      <c r="G44" s="311"/>
      <c r="H44" s="312"/>
      <c r="I44" s="295"/>
      <c r="J44" s="296"/>
      <c r="K44" s="293"/>
      <c r="L44" s="313"/>
      <c r="M44" s="314"/>
      <c r="N44" s="296"/>
      <c r="O44" s="293"/>
      <c r="P44" s="296"/>
      <c r="Q44" s="293"/>
      <c r="R44" s="313"/>
      <c r="S44" s="351"/>
      <c r="T44" s="338"/>
      <c r="U44" s="339"/>
      <c r="V44" s="354"/>
      <c r="W44" s="341"/>
      <c r="X44" s="341"/>
      <c r="Y44" s="342"/>
      <c r="Z44" s="343"/>
      <c r="AA44" s="344"/>
      <c r="AB44" s="345"/>
      <c r="AC44" s="346">
        <v>159</v>
      </c>
      <c r="AD44" s="352"/>
    </row>
    <row r="45" spans="1:30" ht="27" customHeight="1" x14ac:dyDescent="0.25">
      <c r="A45" s="289"/>
      <c r="B45" s="266"/>
      <c r="C45" s="308"/>
      <c r="D45" s="309"/>
      <c r="E45" s="310"/>
      <c r="F45" s="311"/>
      <c r="G45" s="311"/>
      <c r="H45" s="312"/>
      <c r="I45" s="295"/>
      <c r="J45" s="296"/>
      <c r="K45" s="293"/>
      <c r="L45" s="313"/>
      <c r="M45" s="314"/>
      <c r="N45" s="296"/>
      <c r="O45" s="293"/>
      <c r="P45" s="296" t="s">
        <v>61</v>
      </c>
      <c r="Q45" s="293">
        <v>7700</v>
      </c>
      <c r="R45" s="313"/>
      <c r="S45" s="311"/>
      <c r="T45" s="299"/>
      <c r="U45" s="300"/>
      <c r="V45" s="353"/>
      <c r="W45" s="302"/>
      <c r="X45" s="302"/>
      <c r="Y45" s="303"/>
      <c r="Z45" s="304"/>
      <c r="AA45" s="305"/>
      <c r="AB45" s="306"/>
      <c r="AC45" s="307"/>
      <c r="AD45" s="352"/>
    </row>
    <row r="46" spans="1:30" ht="27" customHeight="1" x14ac:dyDescent="0.25">
      <c r="A46" s="316">
        <v>22</v>
      </c>
      <c r="B46" s="279" t="s">
        <v>57</v>
      </c>
      <c r="C46" s="317">
        <v>0.72599999999999998</v>
      </c>
      <c r="D46" s="318">
        <v>0.7</v>
      </c>
      <c r="E46" s="319">
        <v>0.72899999999999998</v>
      </c>
      <c r="F46" s="320">
        <v>0</v>
      </c>
      <c r="G46" s="320">
        <v>11400</v>
      </c>
      <c r="H46" s="321">
        <f>SUM(F46:G46)</f>
        <v>11400</v>
      </c>
      <c r="I46" s="322"/>
      <c r="J46" s="323" t="s">
        <v>60</v>
      </c>
      <c r="K46" s="320">
        <v>1400</v>
      </c>
      <c r="L46" s="324">
        <f>SUM(K44:K46)</f>
        <v>1400</v>
      </c>
      <c r="M46" s="325"/>
      <c r="N46" s="323"/>
      <c r="O46" s="320"/>
      <c r="P46" s="323" t="s">
        <v>60</v>
      </c>
      <c r="Q46" s="320">
        <v>-2200</v>
      </c>
      <c r="R46" s="324">
        <f>SUM(O44:O46)+SUM(Q44:Q46)</f>
        <v>5500</v>
      </c>
      <c r="S46" s="320">
        <v>18300</v>
      </c>
      <c r="T46" s="327">
        <v>4514200</v>
      </c>
      <c r="U46" s="328">
        <v>4167900</v>
      </c>
      <c r="V46" s="355">
        <v>4165600</v>
      </c>
      <c r="W46" s="330">
        <v>0.755</v>
      </c>
      <c r="X46" s="330">
        <v>0.85499999999999998</v>
      </c>
      <c r="Y46" s="331">
        <v>1.2479100000000001</v>
      </c>
      <c r="Z46" s="332">
        <v>0.94</v>
      </c>
      <c r="AA46" s="333">
        <v>0.93500000000000227</v>
      </c>
      <c r="AB46" s="334">
        <v>2.7250000000000001</v>
      </c>
      <c r="AC46" s="335">
        <v>159.13999999999999</v>
      </c>
      <c r="AD46" s="352"/>
    </row>
    <row r="47" spans="1:30" ht="27" customHeight="1" x14ac:dyDescent="0.25">
      <c r="A47" s="289"/>
      <c r="B47" s="266"/>
      <c r="C47" s="308"/>
      <c r="D47" s="309"/>
      <c r="E47" s="310"/>
      <c r="F47" s="311"/>
      <c r="G47" s="311"/>
      <c r="H47" s="312"/>
      <c r="I47" s="295"/>
      <c r="J47" s="296"/>
      <c r="K47" s="293"/>
      <c r="L47" s="313"/>
      <c r="M47" s="314"/>
      <c r="N47" s="356"/>
      <c r="O47" s="357"/>
      <c r="P47" s="296"/>
      <c r="Q47" s="293"/>
      <c r="R47" s="313"/>
      <c r="S47" s="311"/>
      <c r="T47" s="299"/>
      <c r="U47" s="300"/>
      <c r="V47" s="353"/>
      <c r="W47" s="302"/>
      <c r="X47" s="302"/>
      <c r="Y47" s="303"/>
      <c r="Z47" s="304"/>
      <c r="AA47" s="305"/>
      <c r="AB47" s="306"/>
      <c r="AC47" s="307">
        <v>158.76</v>
      </c>
      <c r="AD47" s="352"/>
    </row>
    <row r="48" spans="1:30" ht="27" customHeight="1" x14ac:dyDescent="0.25">
      <c r="A48" s="289"/>
      <c r="B48" s="266"/>
      <c r="C48" s="308"/>
      <c r="D48" s="309"/>
      <c r="E48" s="310"/>
      <c r="F48" s="311"/>
      <c r="G48" s="311"/>
      <c r="H48" s="312"/>
      <c r="I48" s="295"/>
      <c r="J48" s="296" t="s">
        <v>64</v>
      </c>
      <c r="K48" s="293">
        <v>-400</v>
      </c>
      <c r="L48" s="313"/>
      <c r="M48" s="314"/>
      <c r="N48" s="296"/>
      <c r="O48" s="293"/>
      <c r="P48" s="296"/>
      <c r="Q48" s="293"/>
      <c r="R48" s="313"/>
      <c r="S48" s="311"/>
      <c r="T48" s="299"/>
      <c r="U48" s="300"/>
      <c r="V48" s="353"/>
      <c r="W48" s="302"/>
      <c r="X48" s="302"/>
      <c r="Y48" s="303"/>
      <c r="Z48" s="304"/>
      <c r="AA48" s="305"/>
      <c r="AB48" s="306"/>
      <c r="AC48" s="307"/>
      <c r="AD48" s="352"/>
    </row>
    <row r="49" spans="1:30" ht="27" customHeight="1" x14ac:dyDescent="0.25">
      <c r="A49" s="316">
        <v>25</v>
      </c>
      <c r="B49" s="279" t="s">
        <v>59</v>
      </c>
      <c r="C49" s="317">
        <v>0.72699999999999998</v>
      </c>
      <c r="D49" s="318">
        <v>0.7</v>
      </c>
      <c r="E49" s="319">
        <v>0.78</v>
      </c>
      <c r="F49" s="320">
        <v>500</v>
      </c>
      <c r="G49" s="320">
        <v>3100</v>
      </c>
      <c r="H49" s="321">
        <f t="shared" ref="H49" si="0">SUM(F49:G49)</f>
        <v>3600</v>
      </c>
      <c r="I49" s="322"/>
      <c r="J49" s="323" t="s">
        <v>60</v>
      </c>
      <c r="K49" s="320">
        <v>2200</v>
      </c>
      <c r="L49" s="324">
        <f>SUM(K47:K49)</f>
        <v>1800</v>
      </c>
      <c r="M49" s="325"/>
      <c r="N49" s="323"/>
      <c r="O49" s="320"/>
      <c r="P49" s="323" t="s">
        <v>60</v>
      </c>
      <c r="Q49" s="320">
        <v>-500</v>
      </c>
      <c r="R49" s="324">
        <f>SUM(O47:O49)+SUM(Q47:Q49)</f>
        <v>-500</v>
      </c>
      <c r="S49" s="320">
        <v>4900</v>
      </c>
      <c r="T49" s="327">
        <v>4519100</v>
      </c>
      <c r="U49" s="328">
        <v>4198000</v>
      </c>
      <c r="V49" s="355">
        <v>4197600</v>
      </c>
      <c r="W49" s="330">
        <v>0.754</v>
      </c>
      <c r="X49" s="330">
        <v>0.85</v>
      </c>
      <c r="Y49" s="331">
        <v>1.2479100000000001</v>
      </c>
      <c r="Z49" s="332">
        <v>0.94</v>
      </c>
      <c r="AA49" s="333">
        <v>0.9375</v>
      </c>
      <c r="AB49" s="334">
        <v>2.6629999999999998</v>
      </c>
      <c r="AC49" s="335">
        <v>159.04</v>
      </c>
      <c r="AD49" s="352"/>
    </row>
    <row r="50" spans="1:30" ht="27" customHeight="1" x14ac:dyDescent="0.25">
      <c r="A50" s="289"/>
      <c r="B50" s="266"/>
      <c r="C50" s="308"/>
      <c r="D50" s="309"/>
      <c r="E50" s="310"/>
      <c r="F50" s="311"/>
      <c r="G50" s="311"/>
      <c r="H50" s="312"/>
      <c r="I50" s="295"/>
      <c r="J50" s="296"/>
      <c r="K50" s="293"/>
      <c r="L50" s="313"/>
      <c r="M50" s="314"/>
      <c r="N50" s="296"/>
      <c r="O50" s="293"/>
      <c r="P50" s="296"/>
      <c r="Q50" s="293"/>
      <c r="R50" s="313"/>
      <c r="S50" s="311"/>
      <c r="T50" s="299"/>
      <c r="U50" s="300"/>
      <c r="V50" s="353"/>
      <c r="W50" s="302"/>
      <c r="X50" s="302"/>
      <c r="Y50" s="303"/>
      <c r="Z50" s="304"/>
      <c r="AA50" s="305"/>
      <c r="AB50" s="306"/>
      <c r="AC50" s="307">
        <v>158.9</v>
      </c>
      <c r="AD50" s="352"/>
    </row>
    <row r="51" spans="1:30" ht="27" customHeight="1" x14ac:dyDescent="0.25">
      <c r="A51" s="289"/>
      <c r="B51" s="266"/>
      <c r="C51" s="308"/>
      <c r="D51" s="309"/>
      <c r="E51" s="310"/>
      <c r="F51" s="311"/>
      <c r="G51" s="311"/>
      <c r="H51" s="312"/>
      <c r="I51" s="295"/>
      <c r="J51" s="296" t="s">
        <v>64</v>
      </c>
      <c r="K51" s="293">
        <v>-200</v>
      </c>
      <c r="L51" s="313"/>
      <c r="M51" s="314"/>
      <c r="N51" s="296"/>
      <c r="O51" s="293"/>
      <c r="P51" s="296"/>
      <c r="Q51" s="293"/>
      <c r="R51" s="313"/>
      <c r="S51" s="311"/>
      <c r="T51" s="299"/>
      <c r="U51" s="300"/>
      <c r="V51" s="353"/>
      <c r="W51" s="302"/>
      <c r="X51" s="302"/>
      <c r="Y51" s="303"/>
      <c r="Z51" s="304"/>
      <c r="AA51" s="305"/>
      <c r="AB51" s="306"/>
      <c r="AC51" s="307"/>
      <c r="AD51" s="352"/>
    </row>
    <row r="52" spans="1:30" ht="27" customHeight="1" x14ac:dyDescent="0.25">
      <c r="A52" s="316">
        <v>26</v>
      </c>
      <c r="B52" s="279" t="s">
        <v>58</v>
      </c>
      <c r="C52" s="317">
        <v>0.72699999999999998</v>
      </c>
      <c r="D52" s="318">
        <v>0.7</v>
      </c>
      <c r="E52" s="319">
        <v>0.78</v>
      </c>
      <c r="F52" s="320">
        <v>500</v>
      </c>
      <c r="G52" s="320">
        <v>4100</v>
      </c>
      <c r="H52" s="321">
        <f t="shared" ref="H52" si="1">SUM(F52:G52)</f>
        <v>4600</v>
      </c>
      <c r="I52" s="322"/>
      <c r="J52" s="323" t="s">
        <v>98</v>
      </c>
      <c r="K52" s="320">
        <v>500</v>
      </c>
      <c r="L52" s="324">
        <f>SUM(K50:K52)</f>
        <v>300</v>
      </c>
      <c r="M52" s="325"/>
      <c r="N52" s="323"/>
      <c r="O52" s="320"/>
      <c r="P52" s="323" t="s">
        <v>60</v>
      </c>
      <c r="Q52" s="320">
        <v>-200</v>
      </c>
      <c r="R52" s="324">
        <f>SUM(O50:O52)+SUM(Q50:Q52)</f>
        <v>-200</v>
      </c>
      <c r="S52" s="320">
        <v>4700</v>
      </c>
      <c r="T52" s="327">
        <v>4523800</v>
      </c>
      <c r="U52" s="328">
        <v>4210400</v>
      </c>
      <c r="V52" s="355">
        <v>4209800</v>
      </c>
      <c r="W52" s="330">
        <v>0.754</v>
      </c>
      <c r="X52" s="330">
        <v>0.85</v>
      </c>
      <c r="Y52" s="331">
        <v>1.25545</v>
      </c>
      <c r="Z52" s="332">
        <v>0.93700000000000006</v>
      </c>
      <c r="AA52" s="333">
        <v>0.93000000000000682</v>
      </c>
      <c r="AB52" s="334">
        <v>2.6890000000000001</v>
      </c>
      <c r="AC52" s="335">
        <v>159.21</v>
      </c>
      <c r="AD52" s="352"/>
    </row>
    <row r="53" spans="1:30" ht="27" customHeight="1" x14ac:dyDescent="0.25">
      <c r="A53" s="289"/>
      <c r="B53" s="266"/>
      <c r="C53" s="308"/>
      <c r="D53" s="309"/>
      <c r="E53" s="310"/>
      <c r="F53" s="311"/>
      <c r="G53" s="311"/>
      <c r="H53" s="312"/>
      <c r="I53" s="295"/>
      <c r="J53" s="296"/>
      <c r="K53" s="293"/>
      <c r="L53" s="313"/>
      <c r="M53" s="314"/>
      <c r="N53" s="296"/>
      <c r="O53" s="293"/>
      <c r="P53" s="296"/>
      <c r="Q53" s="293"/>
      <c r="R53" s="313"/>
      <c r="S53" s="311"/>
      <c r="T53" s="299"/>
      <c r="U53" s="300"/>
      <c r="V53" s="353"/>
      <c r="W53" s="302"/>
      <c r="X53" s="302"/>
      <c r="Y53" s="303"/>
      <c r="Z53" s="304"/>
      <c r="AA53" s="305"/>
      <c r="AB53" s="306"/>
      <c r="AC53" s="307">
        <v>159.18</v>
      </c>
      <c r="AD53" s="352"/>
    </row>
    <row r="54" spans="1:30" ht="27" customHeight="1" x14ac:dyDescent="0.25">
      <c r="A54" s="289"/>
      <c r="B54" s="266"/>
      <c r="C54" s="308"/>
      <c r="D54" s="309"/>
      <c r="E54" s="310"/>
      <c r="F54" s="311"/>
      <c r="G54" s="311"/>
      <c r="H54" s="312"/>
      <c r="I54" s="295"/>
      <c r="J54" s="296" t="s">
        <v>62</v>
      </c>
      <c r="K54" s="293">
        <v>-8000</v>
      </c>
      <c r="L54" s="313"/>
      <c r="M54" s="314"/>
      <c r="N54" s="296"/>
      <c r="O54" s="293"/>
      <c r="P54" s="296"/>
      <c r="Q54" s="293"/>
      <c r="R54" s="313"/>
      <c r="S54" s="311"/>
      <c r="T54" s="299"/>
      <c r="U54" s="300"/>
      <c r="V54" s="353"/>
      <c r="W54" s="302"/>
      <c r="X54" s="302"/>
      <c r="Y54" s="303"/>
      <c r="Z54" s="304"/>
      <c r="AA54" s="305"/>
      <c r="AB54" s="306"/>
      <c r="AC54" s="307"/>
      <c r="AD54" s="352"/>
    </row>
    <row r="55" spans="1:30" ht="27" customHeight="1" x14ac:dyDescent="0.25">
      <c r="A55" s="316">
        <v>27</v>
      </c>
      <c r="B55" s="279" t="s">
        <v>55</v>
      </c>
      <c r="C55" s="317">
        <v>0.72699999999999998</v>
      </c>
      <c r="D55" s="318">
        <v>0.7</v>
      </c>
      <c r="E55" s="319">
        <v>0.77500000000000002</v>
      </c>
      <c r="F55" s="320">
        <v>100</v>
      </c>
      <c r="G55" s="320">
        <v>-2300</v>
      </c>
      <c r="H55" s="321">
        <f t="shared" ref="H55" si="2">SUM(F55:G55)</f>
        <v>-2200</v>
      </c>
      <c r="I55" s="322"/>
      <c r="J55" s="323" t="s">
        <v>60</v>
      </c>
      <c r="K55" s="320">
        <v>200</v>
      </c>
      <c r="L55" s="324">
        <f>SUM(K53:K55)</f>
        <v>-7800</v>
      </c>
      <c r="M55" s="325"/>
      <c r="N55" s="323" t="s">
        <v>62</v>
      </c>
      <c r="O55" s="320">
        <v>8000</v>
      </c>
      <c r="P55" s="323" t="s">
        <v>60</v>
      </c>
      <c r="Q55" s="320">
        <v>-100</v>
      </c>
      <c r="R55" s="324">
        <f>SUM(O53:O55)+SUM(Q53:Q55)</f>
        <v>7900</v>
      </c>
      <c r="S55" s="320">
        <v>-2100</v>
      </c>
      <c r="T55" s="327">
        <v>4521700</v>
      </c>
      <c r="U55" s="328">
        <v>4216900</v>
      </c>
      <c r="V55" s="355">
        <v>4215900</v>
      </c>
      <c r="W55" s="330">
        <v>0.754</v>
      </c>
      <c r="X55" s="330">
        <v>0.85</v>
      </c>
      <c r="Y55" s="331">
        <v>1.25545</v>
      </c>
      <c r="Z55" s="332">
        <v>0.94</v>
      </c>
      <c r="AA55" s="333">
        <v>0.9375</v>
      </c>
      <c r="AB55" s="334">
        <v>2.6629999999999998</v>
      </c>
      <c r="AC55" s="335">
        <v>159.37</v>
      </c>
      <c r="AD55" s="352"/>
    </row>
    <row r="56" spans="1:30" ht="27" customHeight="1" x14ac:dyDescent="0.25">
      <c r="A56" s="289"/>
      <c r="B56" s="266"/>
      <c r="C56" s="308"/>
      <c r="D56" s="309"/>
      <c r="E56" s="310"/>
      <c r="F56" s="311"/>
      <c r="G56" s="311"/>
      <c r="H56" s="312"/>
      <c r="I56" s="295"/>
      <c r="J56" s="296"/>
      <c r="K56" s="293"/>
      <c r="L56" s="313"/>
      <c r="M56" s="314"/>
      <c r="N56" s="296"/>
      <c r="O56" s="293"/>
      <c r="P56" s="296"/>
      <c r="Q56" s="293"/>
      <c r="R56" s="313"/>
      <c r="S56" s="311"/>
      <c r="T56" s="299"/>
      <c r="U56" s="300"/>
      <c r="V56" s="353"/>
      <c r="W56" s="302"/>
      <c r="X56" s="302"/>
      <c r="Y56" s="303"/>
      <c r="Z56" s="304"/>
      <c r="AA56" s="305"/>
      <c r="AB56" s="306"/>
      <c r="AC56" s="307">
        <v>159.44999999999999</v>
      </c>
      <c r="AD56" s="352"/>
    </row>
    <row r="57" spans="1:30" ht="27" customHeight="1" x14ac:dyDescent="0.25">
      <c r="A57" s="289"/>
      <c r="B57" s="266"/>
      <c r="C57" s="308"/>
      <c r="D57" s="309"/>
      <c r="E57" s="310"/>
      <c r="F57" s="311"/>
      <c r="G57" s="311"/>
      <c r="H57" s="312"/>
      <c r="I57" s="295"/>
      <c r="J57" s="296"/>
      <c r="K57" s="293"/>
      <c r="L57" s="313"/>
      <c r="M57" s="314"/>
      <c r="N57" s="296"/>
      <c r="O57" s="293"/>
      <c r="P57" s="296"/>
      <c r="Q57" s="293"/>
      <c r="R57" s="313"/>
      <c r="S57" s="311"/>
      <c r="T57" s="299"/>
      <c r="U57" s="300"/>
      <c r="V57" s="353"/>
      <c r="W57" s="302"/>
      <c r="X57" s="302"/>
      <c r="Y57" s="303"/>
      <c r="Z57" s="304"/>
      <c r="AA57" s="305"/>
      <c r="AB57" s="306"/>
      <c r="AC57" s="307"/>
      <c r="AD57" s="352"/>
    </row>
    <row r="58" spans="1:30" ht="27" customHeight="1" x14ac:dyDescent="0.25">
      <c r="A58" s="316">
        <v>28</v>
      </c>
      <c r="B58" s="279" t="s">
        <v>56</v>
      </c>
      <c r="C58" s="317">
        <v>0.72699999999999998</v>
      </c>
      <c r="D58" s="318">
        <v>0.7</v>
      </c>
      <c r="E58" s="319">
        <v>0.72799999999999998</v>
      </c>
      <c r="F58" s="320">
        <v>200</v>
      </c>
      <c r="G58" s="320">
        <v>1400</v>
      </c>
      <c r="H58" s="321">
        <f t="shared" ref="H58" si="3">SUM(F58:G58)</f>
        <v>1600</v>
      </c>
      <c r="I58" s="322"/>
      <c r="J58" s="323" t="s">
        <v>60</v>
      </c>
      <c r="K58" s="320">
        <v>100</v>
      </c>
      <c r="L58" s="324">
        <f>SUM(K56:K58)</f>
        <v>100</v>
      </c>
      <c r="M58" s="325"/>
      <c r="N58" s="323"/>
      <c r="O58" s="320"/>
      <c r="P58" s="323" t="s">
        <v>60</v>
      </c>
      <c r="Q58" s="320">
        <v>-700</v>
      </c>
      <c r="R58" s="324">
        <f>SUM(O56:O58)+SUM(Q56:Q58)</f>
        <v>-700</v>
      </c>
      <c r="S58" s="320">
        <v>1000</v>
      </c>
      <c r="T58" s="327">
        <v>4522700</v>
      </c>
      <c r="U58" s="328">
        <v>4220700</v>
      </c>
      <c r="V58" s="355">
        <v>4219800</v>
      </c>
      <c r="W58" s="330">
        <v>0.75</v>
      </c>
      <c r="X58" s="330">
        <v>0.85</v>
      </c>
      <c r="Y58" s="331">
        <v>1.2588200000000001</v>
      </c>
      <c r="Z58" s="332">
        <v>0.94</v>
      </c>
      <c r="AA58" s="333">
        <v>0.93000000000000682</v>
      </c>
      <c r="AB58" s="334">
        <v>2.6659999999999999</v>
      </c>
      <c r="AC58" s="335">
        <v>159.66</v>
      </c>
      <c r="AD58" s="352"/>
    </row>
    <row r="59" spans="1:30" ht="27" customHeight="1" x14ac:dyDescent="0.25">
      <c r="A59" s="289"/>
      <c r="B59" s="266"/>
      <c r="C59" s="308"/>
      <c r="D59" s="309"/>
      <c r="E59" s="310"/>
      <c r="F59" s="311"/>
      <c r="G59" s="311"/>
      <c r="H59" s="312"/>
      <c r="I59" s="295"/>
      <c r="J59" s="296"/>
      <c r="K59" s="293"/>
      <c r="L59" s="313"/>
      <c r="M59" s="314"/>
      <c r="N59" s="296"/>
      <c r="O59" s="293"/>
      <c r="P59" s="296"/>
      <c r="Q59" s="293"/>
      <c r="R59" s="313"/>
      <c r="S59" s="311"/>
      <c r="T59" s="299"/>
      <c r="U59" s="300"/>
      <c r="V59" s="353"/>
      <c r="W59" s="302"/>
      <c r="X59" s="302"/>
      <c r="Y59" s="303"/>
      <c r="Z59" s="304"/>
      <c r="AA59" s="305"/>
      <c r="AB59" s="306"/>
      <c r="AC59" s="307">
        <v>158.97999999999999</v>
      </c>
      <c r="AD59" s="352"/>
    </row>
    <row r="60" spans="1:30" ht="27" customHeight="1" x14ac:dyDescent="0.25">
      <c r="A60" s="289"/>
      <c r="B60" s="266"/>
      <c r="C60" s="308"/>
      <c r="D60" s="309"/>
      <c r="E60" s="310"/>
      <c r="F60" s="311"/>
      <c r="G60" s="311"/>
      <c r="H60" s="312"/>
      <c r="I60" s="295"/>
      <c r="J60" s="296"/>
      <c r="K60" s="293"/>
      <c r="L60" s="313"/>
      <c r="M60" s="314"/>
      <c r="N60" s="296"/>
      <c r="O60" s="293"/>
      <c r="P60" s="296"/>
      <c r="Q60" s="293"/>
      <c r="R60" s="313"/>
      <c r="S60" s="311"/>
      <c r="T60" s="299"/>
      <c r="U60" s="300"/>
      <c r="V60" s="353"/>
      <c r="W60" s="302"/>
      <c r="X60" s="302"/>
      <c r="Y60" s="303"/>
      <c r="Z60" s="304"/>
      <c r="AA60" s="305"/>
      <c r="AB60" s="306"/>
      <c r="AC60" s="307"/>
      <c r="AD60" s="352"/>
    </row>
    <row r="61" spans="1:30" ht="27" customHeight="1" thickBot="1" x14ac:dyDescent="0.3">
      <c r="A61" s="316">
        <v>29</v>
      </c>
      <c r="B61" s="279" t="s">
        <v>57</v>
      </c>
      <c r="C61" s="317">
        <v>0.72699999999999998</v>
      </c>
      <c r="D61" s="318">
        <v>0.7</v>
      </c>
      <c r="E61" s="319">
        <v>0.72899999999999998</v>
      </c>
      <c r="F61" s="320">
        <v>700</v>
      </c>
      <c r="G61" s="320">
        <v>-8100</v>
      </c>
      <c r="H61" s="321">
        <f t="shared" ref="H61" si="4">SUM(F61:G61)</f>
        <v>-7400</v>
      </c>
      <c r="I61" s="322"/>
      <c r="J61" s="323" t="s">
        <v>60</v>
      </c>
      <c r="K61" s="320">
        <v>700</v>
      </c>
      <c r="L61" s="324">
        <f>SUM(K59:K61)</f>
        <v>700</v>
      </c>
      <c r="M61" s="325"/>
      <c r="N61" s="323"/>
      <c r="O61" s="320"/>
      <c r="P61" s="323" t="s">
        <v>61</v>
      </c>
      <c r="Q61" s="320">
        <v>5300</v>
      </c>
      <c r="R61" s="324">
        <f>SUM(O59:O61)+SUM(Q59:Q61)</f>
        <v>5300</v>
      </c>
      <c r="S61" s="320">
        <v>-1400</v>
      </c>
      <c r="T61" s="327">
        <v>4521300</v>
      </c>
      <c r="U61" s="328">
        <v>4216400</v>
      </c>
      <c r="V61" s="355">
        <v>4215400</v>
      </c>
      <c r="W61" s="330">
        <v>0.755</v>
      </c>
      <c r="X61" s="330">
        <v>0.88900000000000001</v>
      </c>
      <c r="Y61" s="331">
        <v>1.2740899999999999</v>
      </c>
      <c r="Z61" s="332">
        <v>0.94</v>
      </c>
      <c r="AA61" s="333">
        <v>0.93999999999999773</v>
      </c>
      <c r="AB61" s="334">
        <v>2.6309999999999998</v>
      </c>
      <c r="AC61" s="335">
        <v>159.37</v>
      </c>
      <c r="AD61" s="352"/>
    </row>
    <row r="62" spans="1:30" ht="22.5" customHeight="1" x14ac:dyDescent="0.2">
      <c r="A62" s="358" t="s">
        <v>35</v>
      </c>
      <c r="B62" s="359"/>
      <c r="C62" s="360"/>
      <c r="D62" s="360"/>
      <c r="E62" s="361"/>
      <c r="F62" s="362"/>
      <c r="G62" s="363"/>
      <c r="H62" s="363"/>
      <c r="I62" s="364"/>
      <c r="J62" s="365" t="s">
        <v>10</v>
      </c>
      <c r="K62" s="366"/>
      <c r="L62" s="367"/>
      <c r="M62" s="368"/>
      <c r="N62" s="369" t="s">
        <v>13</v>
      </c>
      <c r="O62" s="370"/>
      <c r="P62" s="369" t="s">
        <v>13</v>
      </c>
      <c r="Q62" s="370"/>
      <c r="R62" s="371" t="s">
        <v>12</v>
      </c>
      <c r="S62" s="372"/>
      <c r="T62" s="373"/>
      <c r="U62" s="374"/>
      <c r="V62" s="367"/>
      <c r="W62" s="375"/>
      <c r="X62" s="376"/>
      <c r="Y62" s="377"/>
      <c r="Z62" s="378"/>
      <c r="AA62" s="379"/>
      <c r="AB62" s="376"/>
      <c r="AC62" s="380"/>
      <c r="AD62"/>
    </row>
    <row r="63" spans="1:30" ht="20.25" customHeight="1" thickBot="1" x14ac:dyDescent="0.25">
      <c r="A63" s="381" t="s">
        <v>36</v>
      </c>
      <c r="B63" s="382"/>
      <c r="C63" s="383">
        <f>AVERAGE(C8:C61)</f>
        <v>0.72705555555555557</v>
      </c>
      <c r="D63" s="384">
        <f>AVERAGE(D8:D61)</f>
        <v>0.69999999999999973</v>
      </c>
      <c r="E63" s="385">
        <f>AVERAGE(E8:E61)</f>
        <v>0.75572222222222196</v>
      </c>
      <c r="F63" s="386">
        <v>16571</v>
      </c>
      <c r="G63" s="387">
        <v>-215414</v>
      </c>
      <c r="H63" s="387">
        <f>SUM(F63:G63)</f>
        <v>-198843</v>
      </c>
      <c r="I63" s="388"/>
      <c r="J63" s="508">
        <v>24975</v>
      </c>
      <c r="K63" s="509"/>
      <c r="L63" s="389"/>
      <c r="M63" s="390"/>
      <c r="N63" s="528">
        <v>5</v>
      </c>
      <c r="O63" s="529"/>
      <c r="P63" s="528">
        <v>547</v>
      </c>
      <c r="Q63" s="529"/>
      <c r="R63" s="391">
        <f>SUM(N63:Q63)</f>
        <v>552</v>
      </c>
      <c r="S63" s="392"/>
      <c r="T63" s="393"/>
      <c r="U63" s="394"/>
      <c r="V63" s="395"/>
      <c r="W63" s="396">
        <f t="shared" ref="W63:AC63" si="5">AVERAGE(W8:W61)</f>
        <v>0.75411111111111118</v>
      </c>
      <c r="X63" s="397">
        <f t="shared" si="5"/>
        <v>0.85911111111111105</v>
      </c>
      <c r="Y63" s="398">
        <f t="shared" si="5"/>
        <v>1.2451861111111111</v>
      </c>
      <c r="Z63" s="399">
        <f t="shared" si="5"/>
        <v>0.94138888888888872</v>
      </c>
      <c r="AA63" s="400">
        <f t="shared" si="5"/>
        <v>0.94111111111111101</v>
      </c>
      <c r="AB63" s="397">
        <f t="shared" si="5"/>
        <v>2.6269444444444439</v>
      </c>
      <c r="AC63" s="401">
        <f t="shared" si="5"/>
        <v>158.2544444444444</v>
      </c>
      <c r="AD63"/>
    </row>
    <row r="64" spans="1:30" ht="21.75" customHeight="1" x14ac:dyDescent="0.2">
      <c r="A64" s="358" t="s">
        <v>35</v>
      </c>
      <c r="B64" s="359"/>
      <c r="C64" s="402"/>
      <c r="D64" s="403"/>
      <c r="E64" s="404"/>
      <c r="F64" s="259" t="s">
        <v>14</v>
      </c>
      <c r="G64" s="405"/>
      <c r="H64" s="406"/>
      <c r="I64" s="364"/>
      <c r="J64" s="407" t="s">
        <v>11</v>
      </c>
      <c r="K64" s="366"/>
      <c r="L64" s="367"/>
      <c r="M64" s="408"/>
      <c r="N64" s="369" t="s">
        <v>14</v>
      </c>
      <c r="O64" s="370"/>
      <c r="P64" s="369" t="s">
        <v>14</v>
      </c>
      <c r="Q64" s="370"/>
      <c r="R64" s="371" t="s">
        <v>15</v>
      </c>
      <c r="S64" s="409"/>
      <c r="T64" s="410"/>
      <c r="U64" s="374"/>
      <c r="V64" s="373"/>
      <c r="W64" s="411"/>
      <c r="X64" s="412"/>
      <c r="Y64" s="413"/>
      <c r="Z64" s="414"/>
      <c r="AA64" s="414"/>
      <c r="AB64" s="412"/>
      <c r="AC64" s="415"/>
      <c r="AD64"/>
    </row>
    <row r="65" spans="1:30" ht="21" customHeight="1" thickBot="1" x14ac:dyDescent="0.25">
      <c r="A65" s="381" t="s">
        <v>37</v>
      </c>
      <c r="B65" s="382"/>
      <c r="C65" s="416">
        <v>0.72696774193548397</v>
      </c>
      <c r="D65" s="417"/>
      <c r="E65" s="418"/>
      <c r="F65" s="419">
        <v>1151799</v>
      </c>
      <c r="G65" s="420"/>
      <c r="H65" s="421"/>
      <c r="I65" s="388"/>
      <c r="J65" s="508">
        <v>0</v>
      </c>
      <c r="K65" s="509"/>
      <c r="L65" s="389"/>
      <c r="M65" s="390"/>
      <c r="N65" s="510">
        <v>78043</v>
      </c>
      <c r="O65" s="511"/>
      <c r="P65" s="512">
        <v>718195</v>
      </c>
      <c r="Q65" s="513"/>
      <c r="R65" s="422">
        <f>SUM(N65:Q65)</f>
        <v>796238</v>
      </c>
      <c r="S65" s="423"/>
      <c r="T65" s="424"/>
      <c r="U65" s="394"/>
      <c r="V65" s="425"/>
      <c r="W65" s="394"/>
      <c r="X65" s="426"/>
      <c r="Y65" s="427"/>
      <c r="Z65" s="426"/>
      <c r="AA65" s="426"/>
      <c r="AB65" s="426"/>
      <c r="AC65" s="428"/>
      <c r="AD65"/>
    </row>
    <row r="66" spans="1:30" ht="15" customHeight="1" x14ac:dyDescent="0.15">
      <c r="A66" s="243"/>
      <c r="B66" s="243"/>
      <c r="C66" s="243"/>
      <c r="D66" s="243"/>
      <c r="E66" s="243"/>
      <c r="F66" s="429" t="s">
        <v>7</v>
      </c>
      <c r="G66" s="430">
        <v>0.5</v>
      </c>
      <c r="H66" s="431" t="s">
        <v>79</v>
      </c>
      <c r="I66" s="432"/>
      <c r="J66" s="432"/>
      <c r="K66" s="433" t="s">
        <v>31</v>
      </c>
      <c r="L66" s="434">
        <v>2.125</v>
      </c>
      <c r="M66" s="431" t="s">
        <v>86</v>
      </c>
      <c r="N66" s="435"/>
      <c r="O66" s="243"/>
      <c r="P66" s="436" t="s">
        <v>45</v>
      </c>
      <c r="Q66" s="243"/>
      <c r="R66" s="437"/>
      <c r="S66" s="437"/>
      <c r="T66" s="438"/>
      <c r="U66" s="438"/>
      <c r="V66" s="243" t="s">
        <v>77</v>
      </c>
      <c r="W66" s="243"/>
      <c r="X66" s="246"/>
      <c r="Y66" s="247"/>
      <c r="Z66" s="248" t="s">
        <v>69</v>
      </c>
      <c r="AA66" s="248"/>
      <c r="AB66" s="439"/>
      <c r="AC66" s="243"/>
      <c r="AD66"/>
    </row>
    <row r="67" spans="1:30" ht="15" customHeight="1" x14ac:dyDescent="0.15">
      <c r="A67" s="243"/>
      <c r="B67" s="243"/>
      <c r="C67" s="243"/>
      <c r="D67" s="243"/>
      <c r="E67" s="243"/>
      <c r="F67" s="243"/>
      <c r="G67" s="430">
        <v>0.75</v>
      </c>
      <c r="H67" s="431" t="s">
        <v>80</v>
      </c>
      <c r="I67" s="432"/>
      <c r="J67" s="432"/>
      <c r="K67" s="433" t="s">
        <v>32</v>
      </c>
      <c r="L67" s="440">
        <v>3.05</v>
      </c>
      <c r="M67" s="431" t="s">
        <v>99</v>
      </c>
      <c r="N67" s="243"/>
      <c r="O67" s="243"/>
      <c r="P67" s="435" t="s">
        <v>46</v>
      </c>
      <c r="Q67" s="243"/>
      <c r="R67" s="437"/>
      <c r="S67" s="437"/>
      <c r="T67" s="438"/>
      <c r="U67" s="438"/>
      <c r="V67" s="243" t="s">
        <v>52</v>
      </c>
      <c r="W67" s="431"/>
      <c r="X67" s="246"/>
      <c r="Y67" s="247"/>
      <c r="Z67" s="248"/>
      <c r="AA67" s="248"/>
      <c r="AB67" s="441"/>
      <c r="AC67" s="243"/>
      <c r="AD67"/>
    </row>
    <row r="68" spans="1:30" ht="15" customHeight="1" x14ac:dyDescent="0.15">
      <c r="A68" s="243"/>
      <c r="B68" s="243"/>
      <c r="C68" s="243"/>
      <c r="D68" s="243"/>
      <c r="E68" s="243"/>
      <c r="F68" s="243"/>
      <c r="G68" s="430">
        <v>1</v>
      </c>
      <c r="H68" s="431" t="s">
        <v>81</v>
      </c>
      <c r="I68" s="432"/>
      <c r="J68" s="432"/>
      <c r="K68" s="433"/>
      <c r="L68" s="440"/>
      <c r="M68" s="431"/>
      <c r="N68" s="243"/>
      <c r="O68" s="442"/>
      <c r="P68" s="243" t="s">
        <v>51</v>
      </c>
      <c r="Q68" s="243"/>
      <c r="R68" s="443"/>
      <c r="S68" s="444"/>
      <c r="T68" s="438"/>
      <c r="U68" s="438"/>
      <c r="V68" s="431" t="s">
        <v>71</v>
      </c>
      <c r="W68" s="431"/>
      <c r="X68" s="246"/>
      <c r="Y68" s="247"/>
      <c r="Z68" s="248"/>
      <c r="AA68" s="248"/>
      <c r="AB68" s="248"/>
      <c r="AC68" s="243"/>
      <c r="AD68"/>
    </row>
    <row r="69" spans="1:30" ht="15" customHeight="1" x14ac:dyDescent="0.15">
      <c r="A69" s="243"/>
      <c r="B69" s="243"/>
      <c r="C69" s="243"/>
      <c r="D69" s="243"/>
      <c r="E69" s="243"/>
      <c r="K69" s="514"/>
      <c r="L69" s="514"/>
      <c r="M69" s="445"/>
      <c r="N69" s="446"/>
      <c r="O69" s="442"/>
      <c r="P69" s="243" t="s">
        <v>100</v>
      </c>
      <c r="Q69" s="447"/>
      <c r="R69" s="435"/>
      <c r="S69" s="435"/>
      <c r="T69" s="442"/>
      <c r="U69" s="243"/>
      <c r="V69" s="431" t="s">
        <v>70</v>
      </c>
      <c r="X69" s="246"/>
      <c r="Y69" s="247"/>
      <c r="Z69" s="248"/>
      <c r="AA69" s="248"/>
      <c r="AB69" s="248"/>
      <c r="AC69"/>
      <c r="AD69"/>
    </row>
    <row r="70" spans="1:30" x14ac:dyDescent="0.15">
      <c r="A70" s="431"/>
      <c r="B70" s="243"/>
      <c r="C70" s="243"/>
      <c r="D70" s="243"/>
      <c r="E70" s="243"/>
      <c r="L70" s="250"/>
      <c r="M70" s="448"/>
      <c r="N70" s="446"/>
      <c r="O70" s="442"/>
      <c r="P70" s="243"/>
      <c r="Q70" s="449"/>
      <c r="R70" s="445"/>
      <c r="S70" s="446"/>
      <c r="T70" s="442"/>
      <c r="U70" s="243"/>
      <c r="X70" s="246"/>
      <c r="Y70" s="247"/>
      <c r="Z70" s="248"/>
      <c r="AA70" s="248"/>
      <c r="AB70" s="248"/>
      <c r="AC70" s="248"/>
      <c r="AD70" s="450"/>
    </row>
    <row r="71" spans="1:30" x14ac:dyDescent="0.15">
      <c r="L71" s="250"/>
      <c r="O71" s="442"/>
      <c r="P71" s="442"/>
    </row>
    <row r="72" spans="1:30" ht="14.25" x14ac:dyDescent="0.15">
      <c r="C72" s="309"/>
      <c r="D72" s="309"/>
      <c r="E72" s="243"/>
      <c r="O72" s="442"/>
      <c r="Q72" s="451"/>
      <c r="R72" s="445"/>
      <c r="S72" s="452"/>
      <c r="T72" s="243"/>
    </row>
    <row r="73" spans="1:30" ht="14.25" x14ac:dyDescent="0.15">
      <c r="C73" s="309"/>
      <c r="D73" s="309"/>
      <c r="F73" s="243"/>
      <c r="J73" s="243"/>
      <c r="P73" s="250"/>
    </row>
    <row r="74" spans="1:30" ht="14.25" x14ac:dyDescent="0.15">
      <c r="C74" s="309"/>
      <c r="D74" s="309"/>
      <c r="F74" s="250"/>
      <c r="G74" s="449"/>
      <c r="H74" s="445"/>
      <c r="I74" s="446"/>
      <c r="J74" s="243"/>
    </row>
    <row r="75" spans="1:30" ht="14.25" x14ac:dyDescent="0.15">
      <c r="C75" s="309"/>
      <c r="D75" s="309"/>
      <c r="F75" s="243"/>
      <c r="G75" s="449"/>
      <c r="H75" s="445"/>
      <c r="I75" s="446"/>
      <c r="J75" s="442"/>
    </row>
    <row r="76" spans="1:30" ht="14.25" x14ac:dyDescent="0.15">
      <c r="C76" s="453"/>
      <c r="D76" s="453"/>
      <c r="F76" s="442"/>
      <c r="G76" s="449"/>
      <c r="H76" s="445"/>
      <c r="I76" s="446"/>
      <c r="J76" s="442"/>
    </row>
    <row r="77" spans="1:30" ht="14.25" x14ac:dyDescent="0.15">
      <c r="C77" s="309"/>
      <c r="D77" s="309"/>
      <c r="F77" s="454"/>
      <c r="G77" s="449"/>
      <c r="H77" s="445"/>
      <c r="I77" s="446"/>
      <c r="J77" s="243"/>
    </row>
    <row r="78" spans="1:30" ht="14.25" x14ac:dyDescent="0.15">
      <c r="C78" s="309"/>
      <c r="D78" s="309"/>
    </row>
    <row r="79" spans="1:30" ht="14.25" x14ac:dyDescent="0.15">
      <c r="C79" s="309"/>
      <c r="D79" s="309"/>
    </row>
    <row r="80" spans="1:30" ht="14.25" x14ac:dyDescent="0.15">
      <c r="C80" s="309"/>
      <c r="D80" s="309"/>
    </row>
    <row r="81" spans="3:4" ht="14.25" x14ac:dyDescent="0.15">
      <c r="C81" s="309"/>
      <c r="D81" s="309"/>
    </row>
    <row r="82" spans="3:4" ht="14.25" x14ac:dyDescent="0.15">
      <c r="C82" s="309"/>
      <c r="D82" s="309"/>
    </row>
    <row r="83" spans="3:4" ht="14.25" x14ac:dyDescent="0.15">
      <c r="C83" s="309"/>
      <c r="D83" s="309"/>
    </row>
    <row r="84" spans="3:4" ht="14.25" x14ac:dyDescent="0.15">
      <c r="C84" s="309"/>
      <c r="D84" s="309"/>
    </row>
    <row r="85" spans="3:4" ht="14.25" x14ac:dyDescent="0.15">
      <c r="C85" s="309"/>
      <c r="D85" s="309"/>
    </row>
    <row r="86" spans="3:4" ht="14.25" x14ac:dyDescent="0.15">
      <c r="C86" s="309"/>
      <c r="D86" s="309"/>
    </row>
    <row r="87" spans="3:4" ht="14.25" x14ac:dyDescent="0.15">
      <c r="C87" s="309"/>
      <c r="D87" s="309"/>
    </row>
    <row r="88" spans="3:4" ht="14.25" x14ac:dyDescent="0.15">
      <c r="C88" s="309"/>
      <c r="D88" s="309"/>
    </row>
    <row r="89" spans="3:4" ht="14.25" x14ac:dyDescent="0.15">
      <c r="C89" s="309"/>
      <c r="D89" s="309"/>
    </row>
    <row r="90" spans="3:4" ht="14.25" x14ac:dyDescent="0.15">
      <c r="C90" s="309"/>
      <c r="D90" s="309"/>
    </row>
    <row r="91" spans="3:4" ht="14.25" x14ac:dyDescent="0.15">
      <c r="C91" s="309"/>
      <c r="D91" s="309"/>
    </row>
    <row r="92" spans="3:4" ht="14.25" x14ac:dyDescent="0.15">
      <c r="C92" s="309"/>
      <c r="D92" s="309"/>
    </row>
    <row r="93" spans="3:4" ht="14.25" x14ac:dyDescent="0.15">
      <c r="C93" s="309"/>
      <c r="D93" s="309"/>
    </row>
    <row r="94" spans="3:4" ht="14.25" x14ac:dyDescent="0.15">
      <c r="C94" s="309"/>
      <c r="D94" s="309"/>
    </row>
    <row r="95" spans="3:4" ht="14.25" x14ac:dyDescent="0.15">
      <c r="C95" s="309"/>
      <c r="D95" s="309"/>
    </row>
    <row r="96" spans="3:4" ht="14.25" x14ac:dyDescent="0.15">
      <c r="C96" s="309"/>
      <c r="D96" s="309"/>
    </row>
    <row r="97" spans="3:4" ht="14.25" x14ac:dyDescent="0.15">
      <c r="C97" s="309"/>
      <c r="D97" s="309"/>
    </row>
    <row r="98" spans="3:4" ht="14.25" x14ac:dyDescent="0.15">
      <c r="C98" s="309"/>
      <c r="D98" s="309"/>
    </row>
    <row r="99" spans="3:4" ht="14.25" x14ac:dyDescent="0.15">
      <c r="C99" s="309"/>
      <c r="D99" s="309"/>
    </row>
    <row r="100" spans="3:4" ht="14.25" x14ac:dyDescent="0.15">
      <c r="C100" s="309"/>
      <c r="D100" s="309"/>
    </row>
    <row r="101" spans="3:4" ht="14.25" x14ac:dyDescent="0.15">
      <c r="C101" s="309"/>
      <c r="D101" s="309"/>
    </row>
    <row r="102" spans="3:4" ht="14.25" x14ac:dyDescent="0.15">
      <c r="C102" s="309"/>
      <c r="D102" s="309"/>
    </row>
    <row r="103" spans="3:4" ht="14.25" x14ac:dyDescent="0.15">
      <c r="C103" s="309"/>
      <c r="D103" s="309"/>
    </row>
    <row r="104" spans="3:4" ht="14.25" x14ac:dyDescent="0.15">
      <c r="C104" s="309"/>
      <c r="D104" s="309"/>
    </row>
    <row r="105" spans="3:4" ht="14.25" x14ac:dyDescent="0.15">
      <c r="C105" s="309"/>
      <c r="D105" s="309"/>
    </row>
    <row r="106" spans="3:4" ht="14.25" x14ac:dyDescent="0.15">
      <c r="C106" s="309"/>
      <c r="D106" s="309"/>
    </row>
    <row r="107" spans="3:4" ht="14.25" x14ac:dyDescent="0.15">
      <c r="C107" s="309"/>
      <c r="D107" s="309"/>
    </row>
    <row r="108" spans="3:4" ht="14.25" x14ac:dyDescent="0.15">
      <c r="C108" s="309"/>
      <c r="D108" s="309"/>
    </row>
    <row r="109" spans="3:4" ht="14.25" x14ac:dyDescent="0.15">
      <c r="C109" s="309"/>
      <c r="D109" s="309"/>
    </row>
    <row r="110" spans="3:4" ht="14.25" x14ac:dyDescent="0.15">
      <c r="C110" s="309"/>
      <c r="D110" s="309"/>
    </row>
    <row r="111" spans="3:4" ht="14.25" x14ac:dyDescent="0.15">
      <c r="C111" s="309"/>
      <c r="D111" s="309"/>
    </row>
    <row r="112" spans="3:4" ht="14.25" x14ac:dyDescent="0.15">
      <c r="C112" s="309"/>
      <c r="D112" s="309"/>
    </row>
    <row r="113" spans="3:4" ht="14.25" x14ac:dyDescent="0.15">
      <c r="C113" s="309"/>
      <c r="D113" s="309"/>
    </row>
    <row r="114" spans="3:4" ht="14.25" x14ac:dyDescent="0.15">
      <c r="C114" s="309"/>
      <c r="D114" s="309"/>
    </row>
    <row r="115" spans="3:4" ht="14.25" x14ac:dyDescent="0.15">
      <c r="C115" s="309"/>
      <c r="D115" s="309"/>
    </row>
    <row r="116" spans="3:4" ht="14.25" x14ac:dyDescent="0.15">
      <c r="C116" s="309"/>
      <c r="D116" s="309"/>
    </row>
    <row r="117" spans="3:4" ht="14.25" x14ac:dyDescent="0.15">
      <c r="C117" s="309"/>
      <c r="D117" s="309"/>
    </row>
    <row r="118" spans="3:4" ht="14.25" x14ac:dyDescent="0.15">
      <c r="C118" s="309"/>
      <c r="D118" s="309"/>
    </row>
    <row r="119" spans="3:4" ht="14.25" x14ac:dyDescent="0.15">
      <c r="C119" s="309"/>
      <c r="D119" s="309"/>
    </row>
    <row r="120" spans="3:4" ht="14.25" x14ac:dyDescent="0.15">
      <c r="C120" s="309"/>
      <c r="D120" s="309"/>
    </row>
    <row r="121" spans="3:4" ht="14.25" x14ac:dyDescent="0.15">
      <c r="C121" s="309"/>
      <c r="D121" s="309"/>
    </row>
    <row r="122" spans="3:4" ht="14.25" x14ac:dyDescent="0.15">
      <c r="C122" s="309"/>
      <c r="D122" s="309"/>
    </row>
    <row r="123" spans="3:4" ht="14.25" x14ac:dyDescent="0.15">
      <c r="C123" s="309"/>
      <c r="D123" s="309"/>
    </row>
    <row r="124" spans="3:4" ht="14.25" x14ac:dyDescent="0.15">
      <c r="C124" s="309"/>
      <c r="D124" s="309"/>
    </row>
    <row r="125" spans="3:4" ht="14.25" x14ac:dyDescent="0.15">
      <c r="C125" s="309"/>
      <c r="D125" s="309"/>
    </row>
    <row r="126" spans="3:4" ht="14.25" x14ac:dyDescent="0.15">
      <c r="C126" s="309"/>
      <c r="D126" s="309"/>
    </row>
    <row r="127" spans="3:4" ht="14.25" x14ac:dyDescent="0.15">
      <c r="C127" s="309"/>
      <c r="D127" s="309"/>
    </row>
    <row r="128" spans="3:4" x14ac:dyDescent="0.15">
      <c r="C128" s="455"/>
      <c r="D128" s="455"/>
    </row>
  </sheetData>
  <mergeCells count="12">
    <mergeCell ref="S5:V5"/>
    <mergeCell ref="Z5:AA5"/>
    <mergeCell ref="Z6:AA6"/>
    <mergeCell ref="J63:K63"/>
    <mergeCell ref="N63:O63"/>
    <mergeCell ref="P63:Q63"/>
    <mergeCell ref="J65:K65"/>
    <mergeCell ref="N65:O65"/>
    <mergeCell ref="P65:Q65"/>
    <mergeCell ref="K69:L69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7ECA-901E-4434-8896-975BB059CC5D}">
  <sheetPr>
    <pageSetUpPr fitToPage="1"/>
  </sheetPr>
  <dimension ref="A1:AD140"/>
  <sheetViews>
    <sheetView tabSelected="1" view="pageBreakPreview" zoomScale="50" zoomScaleNormal="100" zoomScaleSheetLayoutView="5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J78" sqref="J78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37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22" customWidth="1"/>
    <col min="23" max="23" width="14.75" customWidth="1"/>
    <col min="24" max="24" width="14.625" style="233" customWidth="1"/>
    <col min="25" max="25" width="18.25" style="234" bestFit="1" customWidth="1"/>
    <col min="26" max="26" width="13.625" style="235" customWidth="1"/>
    <col min="27" max="27" width="16.5" style="235" bestFit="1" customWidth="1"/>
    <col min="28" max="28" width="13.375" style="235" customWidth="1"/>
    <col min="29" max="29" width="18.25" style="235" customWidth="1"/>
    <col min="30" max="30" width="13.75" style="235" customWidth="1"/>
    <col min="31" max="31" width="11.625" customWidth="1"/>
  </cols>
  <sheetData>
    <row r="1" spans="1:30" ht="28.5" x14ac:dyDescent="0.3">
      <c r="G1" s="228"/>
      <c r="I1" s="228"/>
      <c r="K1" s="229" t="s">
        <v>33</v>
      </c>
      <c r="L1" s="230"/>
      <c r="M1" s="231"/>
      <c r="P1" s="229"/>
      <c r="R1" s="232" t="s">
        <v>101</v>
      </c>
      <c r="AC1" s="236">
        <v>46204</v>
      </c>
      <c r="AD1"/>
    </row>
    <row r="2" spans="1:30" ht="14.25" x14ac:dyDescent="0.15">
      <c r="N2" s="238" t="s">
        <v>16</v>
      </c>
      <c r="O2" s="238"/>
      <c r="P2" s="238"/>
      <c r="Q2" s="238"/>
      <c r="R2" s="238"/>
      <c r="S2" s="238"/>
      <c r="V2" s="239"/>
      <c r="W2" s="239"/>
      <c r="X2" s="240"/>
      <c r="AB2" s="241"/>
      <c r="AC2" s="242"/>
      <c r="AD2" s="239"/>
    </row>
    <row r="3" spans="1:30" ht="3.7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  <c r="N3" s="245"/>
      <c r="O3" s="245"/>
      <c r="P3" s="245"/>
      <c r="Q3" s="245"/>
      <c r="R3" s="245"/>
      <c r="S3" s="245"/>
      <c r="T3" s="243"/>
      <c r="U3" s="243"/>
      <c r="V3" s="243"/>
      <c r="W3" s="243"/>
      <c r="X3" s="246"/>
      <c r="Y3" s="247"/>
      <c r="Z3" s="248"/>
      <c r="AA3" s="248"/>
      <c r="AB3" s="248"/>
      <c r="AC3" s="249"/>
      <c r="AD3" s="243"/>
    </row>
    <row r="4" spans="1:30" x14ac:dyDescent="0.1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3"/>
      <c r="O4" s="243"/>
      <c r="P4" s="243"/>
      <c r="Q4" s="243"/>
      <c r="R4" s="243"/>
      <c r="S4" s="243"/>
      <c r="T4" s="243"/>
      <c r="U4" s="243"/>
      <c r="V4" s="250"/>
      <c r="W4" s="250"/>
      <c r="X4" s="246"/>
      <c r="Y4" s="251"/>
      <c r="Z4" s="249"/>
      <c r="AA4" s="249"/>
      <c r="AB4" s="249"/>
      <c r="AC4" s="242"/>
      <c r="AD4" s="243"/>
    </row>
    <row r="5" spans="1:30" ht="14.25" customHeight="1" thickBot="1" x14ac:dyDescent="0.2">
      <c r="A5" s="515"/>
      <c r="B5" s="516"/>
      <c r="C5" s="252" t="s">
        <v>38</v>
      </c>
      <c r="D5" s="252"/>
      <c r="E5" s="253"/>
      <c r="F5" s="252" t="s">
        <v>39</v>
      </c>
      <c r="G5" s="252"/>
      <c r="H5" s="253"/>
      <c r="I5" s="252" t="s">
        <v>40</v>
      </c>
      <c r="J5" s="252"/>
      <c r="K5" s="252"/>
      <c r="L5" s="253"/>
      <c r="M5" s="521" t="s">
        <v>41</v>
      </c>
      <c r="N5" s="522"/>
      <c r="O5" s="522"/>
      <c r="P5" s="522"/>
      <c r="Q5" s="522"/>
      <c r="R5" s="523"/>
      <c r="S5" s="521" t="s">
        <v>42</v>
      </c>
      <c r="T5" s="522"/>
      <c r="U5" s="522"/>
      <c r="V5" s="523"/>
      <c r="W5" s="254" t="s">
        <v>47</v>
      </c>
      <c r="X5" s="255" t="s">
        <v>44</v>
      </c>
      <c r="Y5" s="256" t="s">
        <v>75</v>
      </c>
      <c r="Z5" s="524" t="s">
        <v>65</v>
      </c>
      <c r="AA5" s="525"/>
      <c r="AB5" s="257" t="s">
        <v>0</v>
      </c>
      <c r="AC5" s="258" t="s">
        <v>2</v>
      </c>
      <c r="AD5"/>
    </row>
    <row r="6" spans="1:30" ht="14.25" customHeight="1" x14ac:dyDescent="0.15">
      <c r="A6" s="517"/>
      <c r="B6" s="518"/>
      <c r="C6" s="259" t="s">
        <v>9</v>
      </c>
      <c r="D6" s="260"/>
      <c r="E6" s="261"/>
      <c r="F6" s="262"/>
      <c r="G6" s="262"/>
      <c r="H6" s="263"/>
      <c r="I6" s="260" t="s">
        <v>25</v>
      </c>
      <c r="J6" s="264"/>
      <c r="K6" s="265"/>
      <c r="L6" s="263"/>
      <c r="M6" s="266" t="s">
        <v>25</v>
      </c>
      <c r="N6" s="267"/>
      <c r="O6" s="262"/>
      <c r="P6" s="268" t="s">
        <v>26</v>
      </c>
      <c r="Q6" s="269"/>
      <c r="R6" s="263"/>
      <c r="S6" s="266" t="s">
        <v>17</v>
      </c>
      <c r="T6" s="266" t="s">
        <v>17</v>
      </c>
      <c r="U6" s="266" t="s">
        <v>18</v>
      </c>
      <c r="V6" s="260" t="s">
        <v>19</v>
      </c>
      <c r="W6" s="270" t="s">
        <v>48</v>
      </c>
      <c r="X6" s="271" t="s">
        <v>28</v>
      </c>
      <c r="Y6" s="272" t="s">
        <v>29</v>
      </c>
      <c r="Z6" s="526" t="s">
        <v>74</v>
      </c>
      <c r="AA6" s="527" t="s">
        <v>66</v>
      </c>
      <c r="AB6" s="273" t="s">
        <v>1</v>
      </c>
      <c r="AC6" s="274" t="s">
        <v>5</v>
      </c>
      <c r="AD6"/>
    </row>
    <row r="7" spans="1:30" ht="14.25" customHeight="1" x14ac:dyDescent="0.15">
      <c r="A7" s="519"/>
      <c r="B7" s="520"/>
      <c r="C7" s="275" t="s">
        <v>3</v>
      </c>
      <c r="D7" s="276" t="s">
        <v>49</v>
      </c>
      <c r="E7" s="277" t="s">
        <v>6</v>
      </c>
      <c r="F7" s="278" t="s">
        <v>21</v>
      </c>
      <c r="G7" s="279" t="s">
        <v>22</v>
      </c>
      <c r="H7" s="280" t="s">
        <v>23</v>
      </c>
      <c r="I7" s="276" t="s">
        <v>24</v>
      </c>
      <c r="J7" s="281"/>
      <c r="K7" s="282"/>
      <c r="L7" s="277" t="s">
        <v>34</v>
      </c>
      <c r="M7" s="279" t="s">
        <v>24</v>
      </c>
      <c r="N7" s="281" t="s">
        <v>54</v>
      </c>
      <c r="O7" s="282"/>
      <c r="P7" s="281" t="s">
        <v>27</v>
      </c>
      <c r="Q7" s="282"/>
      <c r="R7" s="280" t="s">
        <v>4</v>
      </c>
      <c r="S7" s="278" t="s">
        <v>20</v>
      </c>
      <c r="T7" s="279" t="s">
        <v>8</v>
      </c>
      <c r="U7" s="279" t="s">
        <v>8</v>
      </c>
      <c r="V7" s="276" t="s">
        <v>30</v>
      </c>
      <c r="W7" s="283" t="s">
        <v>50</v>
      </c>
      <c r="X7" s="284" t="s">
        <v>53</v>
      </c>
      <c r="Y7" s="285" t="s">
        <v>43</v>
      </c>
      <c r="Z7" s="286" t="s">
        <v>72</v>
      </c>
      <c r="AA7" s="287" t="s">
        <v>73</v>
      </c>
      <c r="AB7" s="288" t="s">
        <v>67</v>
      </c>
      <c r="AC7" s="278" t="s">
        <v>68</v>
      </c>
      <c r="AD7"/>
    </row>
    <row r="8" spans="1:30" ht="27" customHeight="1" x14ac:dyDescent="0.25">
      <c r="A8" s="289"/>
      <c r="B8" s="266"/>
      <c r="C8" s="290"/>
      <c r="D8" s="291"/>
      <c r="E8" s="292"/>
      <c r="F8" s="293"/>
      <c r="G8" s="293"/>
      <c r="H8" s="294"/>
      <c r="I8" s="295"/>
      <c r="J8" s="296"/>
      <c r="K8" s="293"/>
      <c r="L8" s="297"/>
      <c r="M8" s="298"/>
      <c r="N8" s="296"/>
      <c r="O8" s="293"/>
      <c r="P8" s="296"/>
      <c r="Q8" s="293"/>
      <c r="R8" s="297"/>
      <c r="S8" s="293"/>
      <c r="T8" s="299"/>
      <c r="U8" s="300"/>
      <c r="V8" s="301"/>
      <c r="W8" s="302"/>
      <c r="X8" s="302"/>
      <c r="Y8" s="303"/>
      <c r="Z8" s="304"/>
      <c r="AA8" s="305"/>
      <c r="AB8" s="306"/>
      <c r="AC8" s="307">
        <v>159.34</v>
      </c>
      <c r="AD8"/>
    </row>
    <row r="9" spans="1:30" ht="27" customHeight="1" x14ac:dyDescent="0.25">
      <c r="A9" s="289"/>
      <c r="B9" s="266"/>
      <c r="C9" s="308"/>
      <c r="D9" s="309"/>
      <c r="E9" s="310"/>
      <c r="F9" s="311"/>
      <c r="G9" s="311"/>
      <c r="H9" s="312"/>
      <c r="I9" s="295"/>
      <c r="J9" s="296"/>
      <c r="K9" s="293"/>
      <c r="L9" s="313"/>
      <c r="M9" s="314"/>
      <c r="N9" s="296"/>
      <c r="O9" s="293"/>
      <c r="P9" s="296"/>
      <c r="Q9" s="293"/>
      <c r="R9" s="313"/>
      <c r="S9" s="315"/>
      <c r="T9" s="299"/>
      <c r="U9" s="300"/>
      <c r="V9" s="301"/>
      <c r="W9" s="302"/>
      <c r="X9" s="302"/>
      <c r="Y9" s="303"/>
      <c r="Z9" s="304"/>
      <c r="AA9" s="305"/>
      <c r="AB9" s="306"/>
      <c r="AC9" s="307"/>
      <c r="AD9"/>
    </row>
    <row r="10" spans="1:30" ht="27" customHeight="1" x14ac:dyDescent="0.25">
      <c r="A10" s="316">
        <v>1</v>
      </c>
      <c r="B10" s="279" t="s">
        <v>59</v>
      </c>
      <c r="C10" s="317">
        <v>0.72599999999999998</v>
      </c>
      <c r="D10" s="318">
        <v>0.7</v>
      </c>
      <c r="E10" s="319">
        <v>0.72799999999999998</v>
      </c>
      <c r="F10" s="320">
        <v>700</v>
      </c>
      <c r="G10" s="320">
        <v>-55500</v>
      </c>
      <c r="H10" s="321">
        <f>SUM(F10:G10)</f>
        <v>-54800</v>
      </c>
      <c r="I10" s="322"/>
      <c r="J10" s="323" t="s">
        <v>64</v>
      </c>
      <c r="K10" s="320">
        <v>-100</v>
      </c>
      <c r="L10" s="324">
        <f>SUM(K8:K10)</f>
        <v>-100</v>
      </c>
      <c r="M10" s="325"/>
      <c r="N10" s="323"/>
      <c r="O10" s="320"/>
      <c r="P10" s="323" t="s">
        <v>60</v>
      </c>
      <c r="Q10" s="320">
        <v>-1200</v>
      </c>
      <c r="R10" s="324">
        <f>SUM(O8:O10)+SUM(Q8:Q10)</f>
        <v>-1200</v>
      </c>
      <c r="S10" s="326">
        <v>-56100</v>
      </c>
      <c r="T10" s="327">
        <v>4465200</v>
      </c>
      <c r="U10" s="328">
        <v>4157500</v>
      </c>
      <c r="V10" s="329">
        <v>4156700</v>
      </c>
      <c r="W10" s="330">
        <v>0.755</v>
      </c>
      <c r="X10" s="330">
        <v>0.9</v>
      </c>
      <c r="Y10" s="331">
        <v>1.2829999999999999</v>
      </c>
      <c r="Z10" s="332">
        <v>0.94299999999999995</v>
      </c>
      <c r="AA10" s="333">
        <v>0.94499999999999318</v>
      </c>
      <c r="AB10" s="334">
        <v>2.6539999999999999</v>
      </c>
      <c r="AC10" s="335">
        <v>159.5</v>
      </c>
      <c r="AD10"/>
    </row>
    <row r="11" spans="1:30" ht="27" customHeight="1" x14ac:dyDescent="0.25">
      <c r="A11" s="336"/>
      <c r="B11" s="266"/>
      <c r="C11" s="308"/>
      <c r="D11" s="309"/>
      <c r="E11" s="310"/>
      <c r="F11" s="311"/>
      <c r="G11" s="311"/>
      <c r="H11" s="312"/>
      <c r="I11" s="295"/>
      <c r="J11" s="296"/>
      <c r="K11" s="293"/>
      <c r="L11" s="313"/>
      <c r="M11" s="314"/>
      <c r="N11" s="296"/>
      <c r="O11" s="293"/>
      <c r="P11" s="296"/>
      <c r="Q11" s="293"/>
      <c r="R11" s="313"/>
      <c r="S11" s="337"/>
      <c r="T11" s="338"/>
      <c r="U11" s="339"/>
      <c r="V11" s="340"/>
      <c r="W11" s="341"/>
      <c r="X11" s="341"/>
      <c r="Y11" s="342"/>
      <c r="Z11" s="343"/>
      <c r="AA11" s="344"/>
      <c r="AB11" s="345"/>
      <c r="AC11" s="346">
        <v>159.63</v>
      </c>
      <c r="AD11"/>
    </row>
    <row r="12" spans="1:30" ht="27" customHeight="1" x14ac:dyDescent="0.25">
      <c r="A12" s="289"/>
      <c r="B12" s="266"/>
      <c r="C12" s="308"/>
      <c r="D12" s="309"/>
      <c r="E12" s="310"/>
      <c r="F12" s="311"/>
      <c r="G12" s="311"/>
      <c r="H12" s="312"/>
      <c r="I12" s="295"/>
      <c r="J12" s="296"/>
      <c r="K12" s="293"/>
      <c r="L12" s="313"/>
      <c r="M12" s="314"/>
      <c r="N12" s="296"/>
      <c r="O12" s="293"/>
      <c r="P12" s="296"/>
      <c r="Q12" s="293"/>
      <c r="R12" s="313"/>
      <c r="S12" s="315"/>
      <c r="T12" s="299"/>
      <c r="U12" s="300"/>
      <c r="V12" s="301"/>
      <c r="W12" s="302"/>
      <c r="X12" s="302"/>
      <c r="Y12" s="303"/>
      <c r="Z12" s="304"/>
      <c r="AA12" s="305"/>
      <c r="AB12" s="306"/>
      <c r="AC12" s="307"/>
      <c r="AD12"/>
    </row>
    <row r="13" spans="1:30" ht="27" customHeight="1" x14ac:dyDescent="0.25">
      <c r="A13" s="316">
        <v>2</v>
      </c>
      <c r="B13" s="279" t="s">
        <v>58</v>
      </c>
      <c r="C13" s="317">
        <v>0.72699999999999998</v>
      </c>
      <c r="D13" s="318">
        <v>0.7</v>
      </c>
      <c r="E13" s="319">
        <v>0.78</v>
      </c>
      <c r="F13" s="320">
        <v>800</v>
      </c>
      <c r="G13" s="320">
        <v>-62100</v>
      </c>
      <c r="H13" s="321">
        <f>SUM(F13:G13)</f>
        <v>-61300</v>
      </c>
      <c r="I13" s="322"/>
      <c r="J13" s="323" t="s">
        <v>60</v>
      </c>
      <c r="K13" s="320">
        <v>1200</v>
      </c>
      <c r="L13" s="324">
        <f>SUM(K11:K13)</f>
        <v>1200</v>
      </c>
      <c r="M13" s="325"/>
      <c r="N13" s="323"/>
      <c r="O13" s="320"/>
      <c r="P13" s="323" t="s">
        <v>60</v>
      </c>
      <c r="Q13" s="320">
        <v>-400</v>
      </c>
      <c r="R13" s="324">
        <f>SUM(O11:O13)+SUM(Q11:Q13)</f>
        <v>-400</v>
      </c>
      <c r="S13" s="326">
        <v>-60500</v>
      </c>
      <c r="T13" s="327">
        <v>4404700</v>
      </c>
      <c r="U13" s="328">
        <v>4101600</v>
      </c>
      <c r="V13" s="329">
        <v>4100900</v>
      </c>
      <c r="W13" s="330">
        <v>0.755</v>
      </c>
      <c r="X13" s="330">
        <v>0.9</v>
      </c>
      <c r="Y13" s="331">
        <v>1.2905500000000001</v>
      </c>
      <c r="Z13" s="332">
        <v>0.94299999999999995</v>
      </c>
      <c r="AA13" s="333">
        <v>0.93999999999999773</v>
      </c>
      <c r="AB13" s="334">
        <v>2.5499999999999998</v>
      </c>
      <c r="AC13" s="335">
        <v>159.74</v>
      </c>
      <c r="AD13"/>
    </row>
    <row r="14" spans="1:30" ht="27" customHeight="1" x14ac:dyDescent="0.25">
      <c r="A14" s="289"/>
      <c r="B14" s="266"/>
      <c r="C14" s="308"/>
      <c r="D14" s="309"/>
      <c r="E14" s="310"/>
      <c r="F14" s="311"/>
      <c r="G14" s="311"/>
      <c r="H14" s="312"/>
      <c r="I14" s="295"/>
      <c r="J14" s="296" t="s">
        <v>64</v>
      </c>
      <c r="K14" s="293">
        <v>-500</v>
      </c>
      <c r="L14" s="313"/>
      <c r="M14" s="314"/>
      <c r="N14" s="296"/>
      <c r="O14" s="293"/>
      <c r="P14" s="296"/>
      <c r="Q14" s="293"/>
      <c r="R14" s="313"/>
      <c r="S14" s="315"/>
      <c r="T14" s="299"/>
      <c r="U14" s="300"/>
      <c r="V14" s="340"/>
      <c r="W14" s="341"/>
      <c r="X14" s="341"/>
      <c r="Y14" s="342"/>
      <c r="Z14" s="343"/>
      <c r="AA14" s="344"/>
      <c r="AB14" s="345"/>
      <c r="AC14" s="346">
        <v>159.55000000000001</v>
      </c>
      <c r="AD14"/>
    </row>
    <row r="15" spans="1:30" ht="27" customHeight="1" x14ac:dyDescent="0.25">
      <c r="A15" s="289"/>
      <c r="B15" s="266"/>
      <c r="C15" s="308"/>
      <c r="D15" s="309"/>
      <c r="E15" s="310"/>
      <c r="F15" s="311"/>
      <c r="G15" s="311"/>
      <c r="H15" s="312"/>
      <c r="I15" s="295"/>
      <c r="J15" s="296" t="s">
        <v>60</v>
      </c>
      <c r="K15" s="293">
        <v>400</v>
      </c>
      <c r="L15" s="313"/>
      <c r="M15" s="314"/>
      <c r="N15" s="296"/>
      <c r="O15" s="293"/>
      <c r="P15" s="296"/>
      <c r="Q15" s="293"/>
      <c r="R15" s="313"/>
      <c r="S15" s="315"/>
      <c r="T15" s="299"/>
      <c r="U15" s="300"/>
      <c r="V15" s="301"/>
      <c r="W15" s="302"/>
      <c r="X15" s="302"/>
      <c r="Y15" s="303"/>
      <c r="Z15" s="304"/>
      <c r="AA15" s="305"/>
      <c r="AB15" s="306"/>
      <c r="AC15" s="307"/>
      <c r="AD15"/>
    </row>
    <row r="16" spans="1:30" ht="27" customHeight="1" x14ac:dyDescent="0.25">
      <c r="A16" s="316">
        <v>3</v>
      </c>
      <c r="B16" s="279" t="s">
        <v>55</v>
      </c>
      <c r="C16" s="317">
        <v>0.72699999999999998</v>
      </c>
      <c r="D16" s="318">
        <v>0.7</v>
      </c>
      <c r="E16" s="319">
        <v>0.78</v>
      </c>
      <c r="F16" s="320">
        <v>-100</v>
      </c>
      <c r="G16" s="320">
        <v>-37000</v>
      </c>
      <c r="H16" s="321">
        <f>SUM(F16:G16)</f>
        <v>-37100</v>
      </c>
      <c r="I16" s="322"/>
      <c r="J16" s="323" t="s">
        <v>90</v>
      </c>
      <c r="K16" s="320">
        <v>-2600</v>
      </c>
      <c r="L16" s="324">
        <f>SUM(K14:K16)</f>
        <v>-2700</v>
      </c>
      <c r="M16" s="325"/>
      <c r="N16" s="323"/>
      <c r="O16" s="320"/>
      <c r="P16" s="323" t="s">
        <v>60</v>
      </c>
      <c r="Q16" s="320">
        <v>-600</v>
      </c>
      <c r="R16" s="324">
        <f>SUM(O14:O16)+SUM(Q14:Q16)</f>
        <v>-600</v>
      </c>
      <c r="S16" s="326">
        <v>-40400</v>
      </c>
      <c r="T16" s="327">
        <v>4364300</v>
      </c>
      <c r="U16" s="328">
        <v>4071000</v>
      </c>
      <c r="V16" s="329">
        <v>4070200</v>
      </c>
      <c r="W16" s="330">
        <v>0.755</v>
      </c>
      <c r="X16" s="330">
        <v>0.90500000000000003</v>
      </c>
      <c r="Y16" s="331">
        <v>1.2905500000000001</v>
      </c>
      <c r="Z16" s="332">
        <v>0.94899999999999995</v>
      </c>
      <c r="AA16" s="333">
        <v>0.95250000000000057</v>
      </c>
      <c r="AB16" s="334">
        <v>2.617</v>
      </c>
      <c r="AC16" s="335">
        <v>160</v>
      </c>
      <c r="AD16"/>
    </row>
    <row r="17" spans="1:30" ht="27" customHeight="1" x14ac:dyDescent="0.25">
      <c r="A17" s="289"/>
      <c r="B17" s="266"/>
      <c r="C17" s="308"/>
      <c r="D17" s="309"/>
      <c r="E17" s="310"/>
      <c r="F17" s="311"/>
      <c r="G17" s="311"/>
      <c r="H17" s="312"/>
      <c r="I17" s="295"/>
      <c r="J17" s="296"/>
      <c r="K17" s="293"/>
      <c r="L17" s="313"/>
      <c r="M17" s="314"/>
      <c r="N17" s="296"/>
      <c r="O17" s="293"/>
      <c r="P17" s="296"/>
      <c r="Q17" s="293"/>
      <c r="R17" s="313"/>
      <c r="S17" s="347"/>
      <c r="T17" s="348"/>
      <c r="U17" s="349"/>
      <c r="V17" s="340"/>
      <c r="W17" s="341"/>
      <c r="X17" s="341"/>
      <c r="Y17" s="342"/>
      <c r="Z17" s="304"/>
      <c r="AA17" s="305"/>
      <c r="AB17" s="306"/>
      <c r="AC17" s="346">
        <v>159.6</v>
      </c>
      <c r="AD17"/>
    </row>
    <row r="18" spans="1:30" ht="27" customHeight="1" x14ac:dyDescent="0.25">
      <c r="A18" s="289"/>
      <c r="B18" s="266"/>
      <c r="C18" s="308"/>
      <c r="D18" s="309"/>
      <c r="E18" s="310"/>
      <c r="F18" s="311"/>
      <c r="G18" s="311"/>
      <c r="H18" s="312"/>
      <c r="I18" s="295"/>
      <c r="J18" s="296"/>
      <c r="K18" s="293"/>
      <c r="L18" s="313"/>
      <c r="M18" s="314"/>
      <c r="N18" s="296"/>
      <c r="O18" s="293"/>
      <c r="P18" s="296" t="s">
        <v>61</v>
      </c>
      <c r="Q18" s="293">
        <v>4400</v>
      </c>
      <c r="R18" s="313"/>
      <c r="S18" s="315"/>
      <c r="T18" s="348"/>
      <c r="U18" s="350"/>
      <c r="V18" s="301"/>
      <c r="W18" s="302"/>
      <c r="X18" s="302"/>
      <c r="Y18" s="303"/>
      <c r="Z18" s="304"/>
      <c r="AA18" s="305"/>
      <c r="AB18" s="306"/>
      <c r="AC18" s="307"/>
      <c r="AD18"/>
    </row>
    <row r="19" spans="1:30" ht="27" customHeight="1" x14ac:dyDescent="0.25">
      <c r="A19" s="316">
        <v>4</v>
      </c>
      <c r="B19" s="279" t="s">
        <v>56</v>
      </c>
      <c r="C19" s="317">
        <v>0.72599999999999998</v>
      </c>
      <c r="D19" s="318">
        <v>0.7</v>
      </c>
      <c r="E19" s="319">
        <v>0.72799999999999998</v>
      </c>
      <c r="F19" s="320">
        <v>700</v>
      </c>
      <c r="G19" s="320">
        <v>5000</v>
      </c>
      <c r="H19" s="321">
        <f>SUM(F19:G19)</f>
        <v>5700</v>
      </c>
      <c r="I19" s="322"/>
      <c r="J19" s="323" t="s">
        <v>60</v>
      </c>
      <c r="K19" s="320">
        <v>600</v>
      </c>
      <c r="L19" s="324">
        <f>SUM(K17:K19)</f>
        <v>600</v>
      </c>
      <c r="M19" s="325"/>
      <c r="N19" s="323"/>
      <c r="O19" s="320"/>
      <c r="P19" s="323" t="s">
        <v>60</v>
      </c>
      <c r="Q19" s="320">
        <v>-1400</v>
      </c>
      <c r="R19" s="324">
        <f>SUM(O17:O19)+SUM(Q17:Q19)</f>
        <v>3000</v>
      </c>
      <c r="S19" s="326">
        <v>9300</v>
      </c>
      <c r="T19" s="327">
        <v>4373600</v>
      </c>
      <c r="U19" s="328">
        <v>4073400</v>
      </c>
      <c r="V19" s="329">
        <v>4072900</v>
      </c>
      <c r="W19" s="330">
        <v>0.755</v>
      </c>
      <c r="X19" s="330">
        <v>0.94</v>
      </c>
      <c r="Y19" s="331">
        <v>1.32809</v>
      </c>
      <c r="Z19" s="332">
        <v>0.94899999999999995</v>
      </c>
      <c r="AA19" s="333">
        <v>0.97249999999999659</v>
      </c>
      <c r="AB19" s="334">
        <v>2.6429999999999998</v>
      </c>
      <c r="AC19" s="335">
        <v>160.05000000000001</v>
      </c>
      <c r="AD19"/>
    </row>
    <row r="20" spans="1:30" ht="27" customHeight="1" x14ac:dyDescent="0.25">
      <c r="A20" s="289"/>
      <c r="B20" s="266"/>
      <c r="C20" s="308"/>
      <c r="D20" s="309"/>
      <c r="E20" s="310"/>
      <c r="F20" s="311"/>
      <c r="G20" s="311"/>
      <c r="H20" s="312"/>
      <c r="I20" s="295"/>
      <c r="J20" s="296"/>
      <c r="K20" s="293"/>
      <c r="L20" s="313"/>
      <c r="M20" s="314"/>
      <c r="N20" s="296"/>
      <c r="O20" s="293"/>
      <c r="P20" s="296"/>
      <c r="Q20" s="293"/>
      <c r="R20" s="313"/>
      <c r="S20" s="311"/>
      <c r="T20" s="299"/>
      <c r="U20" s="349"/>
      <c r="V20" s="340"/>
      <c r="W20" s="341"/>
      <c r="X20" s="341"/>
      <c r="Y20" s="342"/>
      <c r="Z20" s="343"/>
      <c r="AA20" s="344"/>
      <c r="AB20" s="345"/>
      <c r="AC20" s="346">
        <v>159.9</v>
      </c>
      <c r="AD20"/>
    </row>
    <row r="21" spans="1:30" ht="27" customHeight="1" x14ac:dyDescent="0.25">
      <c r="A21" s="289"/>
      <c r="B21" s="266"/>
      <c r="C21" s="308"/>
      <c r="D21" s="309"/>
      <c r="E21" s="310"/>
      <c r="F21" s="311"/>
      <c r="G21" s="311"/>
      <c r="H21" s="312"/>
      <c r="I21" s="295"/>
      <c r="J21" s="296" t="s">
        <v>64</v>
      </c>
      <c r="K21" s="293">
        <v>-300</v>
      </c>
      <c r="L21" s="313"/>
      <c r="M21" s="314"/>
      <c r="N21" s="296"/>
      <c r="O21" s="293"/>
      <c r="P21" s="296"/>
      <c r="Q21" s="293"/>
      <c r="R21" s="313"/>
      <c r="S21" s="311"/>
      <c r="T21" s="299"/>
      <c r="U21" s="300"/>
      <c r="V21" s="301"/>
      <c r="W21" s="302"/>
      <c r="X21" s="302"/>
      <c r="Y21" s="303"/>
      <c r="Z21" s="304"/>
      <c r="AA21" s="305"/>
      <c r="AB21" s="306"/>
      <c r="AC21" s="307"/>
      <c r="AD21"/>
    </row>
    <row r="22" spans="1:30" ht="27" customHeight="1" x14ac:dyDescent="0.25">
      <c r="A22" s="316">
        <v>5</v>
      </c>
      <c r="B22" s="279" t="s">
        <v>57</v>
      </c>
      <c r="C22" s="317">
        <v>0.72699999999999998</v>
      </c>
      <c r="D22" s="318">
        <v>0.7</v>
      </c>
      <c r="E22" s="319">
        <v>0.72799999999999998</v>
      </c>
      <c r="F22" s="320">
        <v>1000</v>
      </c>
      <c r="G22" s="320">
        <v>-700</v>
      </c>
      <c r="H22" s="321">
        <f>SUM(F22:G22)</f>
        <v>300</v>
      </c>
      <c r="I22" s="322"/>
      <c r="J22" s="323" t="s">
        <v>60</v>
      </c>
      <c r="K22" s="320">
        <v>1400</v>
      </c>
      <c r="L22" s="324">
        <f>SUM(K20:K22)</f>
        <v>1100</v>
      </c>
      <c r="M22" s="325"/>
      <c r="N22" s="323"/>
      <c r="O22" s="320"/>
      <c r="P22" s="323" t="s">
        <v>60</v>
      </c>
      <c r="Q22" s="320">
        <v>-900</v>
      </c>
      <c r="R22" s="324">
        <f>SUM(O20:O22)+SUM(Q20:Q22)</f>
        <v>-900</v>
      </c>
      <c r="S22" s="326">
        <v>500</v>
      </c>
      <c r="T22" s="327">
        <v>4374100</v>
      </c>
      <c r="U22" s="328">
        <v>4073900</v>
      </c>
      <c r="V22" s="329">
        <v>4073900</v>
      </c>
      <c r="W22" s="330">
        <v>0.755</v>
      </c>
      <c r="X22" s="330">
        <v>0.94</v>
      </c>
      <c r="Y22" s="331">
        <v>1.34555</v>
      </c>
      <c r="Z22" s="332">
        <v>0.94899999999999995</v>
      </c>
      <c r="AA22" s="333">
        <v>0.96750000000000114</v>
      </c>
      <c r="AB22" s="334">
        <v>2.64</v>
      </c>
      <c r="AC22" s="335">
        <v>160.01</v>
      </c>
      <c r="AD22"/>
    </row>
    <row r="23" spans="1:30" ht="27" customHeight="1" x14ac:dyDescent="0.25">
      <c r="A23" s="289"/>
      <c r="B23" s="266"/>
      <c r="C23" s="308"/>
      <c r="D23" s="309"/>
      <c r="E23" s="310"/>
      <c r="F23" s="311"/>
      <c r="G23" s="311"/>
      <c r="H23" s="312"/>
      <c r="I23" s="295"/>
      <c r="J23" s="296"/>
      <c r="K23" s="293"/>
      <c r="L23" s="313"/>
      <c r="M23" s="314"/>
      <c r="N23" s="296"/>
      <c r="O23" s="293"/>
      <c r="P23" s="296"/>
      <c r="Q23" s="293"/>
      <c r="R23" s="313"/>
      <c r="S23" s="351"/>
      <c r="T23" s="338"/>
      <c r="U23" s="339"/>
      <c r="V23" s="340"/>
      <c r="W23" s="341"/>
      <c r="X23" s="341"/>
      <c r="Y23" s="342"/>
      <c r="Z23" s="343"/>
      <c r="AA23" s="344"/>
      <c r="AB23" s="345"/>
      <c r="AC23" s="346">
        <v>160.15</v>
      </c>
      <c r="AD23"/>
    </row>
    <row r="24" spans="1:30" ht="27" customHeight="1" x14ac:dyDescent="0.25">
      <c r="A24" s="289"/>
      <c r="B24" s="266"/>
      <c r="C24" s="308"/>
      <c r="D24" s="309"/>
      <c r="E24" s="310"/>
      <c r="F24" s="311"/>
      <c r="G24" s="311"/>
      <c r="H24" s="312"/>
      <c r="I24" s="295"/>
      <c r="J24" s="296" t="s">
        <v>64</v>
      </c>
      <c r="K24" s="293">
        <v>-300</v>
      </c>
      <c r="L24" s="313"/>
      <c r="M24" s="314"/>
      <c r="N24" s="296"/>
      <c r="O24" s="293"/>
      <c r="P24" s="296"/>
      <c r="Q24" s="293"/>
      <c r="R24" s="313"/>
      <c r="S24" s="311"/>
      <c r="T24" s="299"/>
      <c r="U24" s="300"/>
      <c r="V24" s="301"/>
      <c r="W24" s="302"/>
      <c r="X24" s="302"/>
      <c r="Y24" s="303"/>
      <c r="Z24" s="304"/>
      <c r="AA24" s="305"/>
      <c r="AB24" s="306"/>
      <c r="AC24" s="307"/>
      <c r="AD24"/>
    </row>
    <row r="25" spans="1:30" ht="27" customHeight="1" x14ac:dyDescent="0.25">
      <c r="A25" s="316">
        <v>8</v>
      </c>
      <c r="B25" s="279" t="s">
        <v>59</v>
      </c>
      <c r="C25" s="317">
        <v>0.72699999999999998</v>
      </c>
      <c r="D25" s="318">
        <v>0.7</v>
      </c>
      <c r="E25" s="319">
        <v>0.72799999999999998</v>
      </c>
      <c r="F25" s="320">
        <v>900</v>
      </c>
      <c r="G25" s="320">
        <v>1100</v>
      </c>
      <c r="H25" s="321">
        <f>SUM(F25:G25)</f>
        <v>2000</v>
      </c>
      <c r="I25" s="322"/>
      <c r="J25" s="323" t="s">
        <v>60</v>
      </c>
      <c r="K25" s="320">
        <v>900</v>
      </c>
      <c r="L25" s="324">
        <f>SUM(K23:K25)</f>
        <v>600</v>
      </c>
      <c r="M25" s="325"/>
      <c r="N25" s="323"/>
      <c r="O25" s="320"/>
      <c r="P25" s="323" t="s">
        <v>60</v>
      </c>
      <c r="Q25" s="320">
        <v>-800</v>
      </c>
      <c r="R25" s="324">
        <f>SUM(O23:O25)+SUM(Q23:Q25)</f>
        <v>-800</v>
      </c>
      <c r="S25" s="326">
        <v>1800</v>
      </c>
      <c r="T25" s="327">
        <v>4375900</v>
      </c>
      <c r="U25" s="328">
        <v>4076000</v>
      </c>
      <c r="V25" s="329">
        <v>4076000</v>
      </c>
      <c r="W25" s="330">
        <v>0.754</v>
      </c>
      <c r="X25" s="330">
        <v>0.91500000000000004</v>
      </c>
      <c r="Y25" s="331">
        <v>1.34555</v>
      </c>
      <c r="Z25" s="332">
        <v>0.96299999999999997</v>
      </c>
      <c r="AA25" s="333">
        <v>0.96750000000000114</v>
      </c>
      <c r="AB25" s="334">
        <v>2.6850000000000001</v>
      </c>
      <c r="AC25" s="335">
        <v>160.38999999999999</v>
      </c>
      <c r="AD25"/>
    </row>
    <row r="26" spans="1:30" ht="27" customHeight="1" x14ac:dyDescent="0.25">
      <c r="A26" s="289"/>
      <c r="B26" s="266"/>
      <c r="C26" s="308"/>
      <c r="D26" s="309"/>
      <c r="E26" s="310"/>
      <c r="F26" s="311"/>
      <c r="G26" s="311"/>
      <c r="H26" s="312"/>
      <c r="I26" s="295"/>
      <c r="J26" s="296"/>
      <c r="K26" s="293"/>
      <c r="L26" s="313"/>
      <c r="M26" s="314"/>
      <c r="N26" s="296"/>
      <c r="O26" s="293"/>
      <c r="P26" s="296"/>
      <c r="Q26" s="293"/>
      <c r="R26" s="313"/>
      <c r="S26" s="311"/>
      <c r="T26" s="299"/>
      <c r="U26" s="300"/>
      <c r="V26" s="301"/>
      <c r="W26" s="302"/>
      <c r="X26" s="302"/>
      <c r="Y26" s="303"/>
      <c r="Z26" s="304"/>
      <c r="AA26" s="305"/>
      <c r="AB26" s="306"/>
      <c r="AC26" s="307">
        <v>160.06</v>
      </c>
      <c r="AD26"/>
    </row>
    <row r="27" spans="1:30" ht="27" customHeight="1" x14ac:dyDescent="0.25">
      <c r="A27" s="289"/>
      <c r="B27" s="266"/>
      <c r="C27" s="308"/>
      <c r="D27" s="309"/>
      <c r="E27" s="310"/>
      <c r="F27" s="311"/>
      <c r="G27" s="311"/>
      <c r="H27" s="312"/>
      <c r="I27" s="295"/>
      <c r="J27" s="296"/>
      <c r="K27" s="293"/>
      <c r="L27" s="313"/>
      <c r="M27" s="314"/>
      <c r="N27" s="296"/>
      <c r="O27" s="293"/>
      <c r="P27" s="296"/>
      <c r="Q27" s="293"/>
      <c r="R27" s="313"/>
      <c r="S27" s="311"/>
      <c r="T27" s="299"/>
      <c r="U27" s="300"/>
      <c r="V27" s="301"/>
      <c r="W27" s="302"/>
      <c r="X27" s="302"/>
      <c r="Y27" s="303"/>
      <c r="Z27" s="304"/>
      <c r="AA27" s="305"/>
      <c r="AB27" s="306"/>
      <c r="AC27" s="307"/>
      <c r="AD27"/>
    </row>
    <row r="28" spans="1:30" ht="27" customHeight="1" x14ac:dyDescent="0.25">
      <c r="A28" s="316">
        <v>9</v>
      </c>
      <c r="B28" s="279" t="s">
        <v>58</v>
      </c>
      <c r="C28" s="317">
        <v>0.72699999999999998</v>
      </c>
      <c r="D28" s="318">
        <v>0.7</v>
      </c>
      <c r="E28" s="319">
        <v>0.72899999999999998</v>
      </c>
      <c r="F28" s="320">
        <v>600</v>
      </c>
      <c r="G28" s="320">
        <v>200</v>
      </c>
      <c r="H28" s="321">
        <f>SUM(F28:G28)</f>
        <v>800</v>
      </c>
      <c r="I28" s="322"/>
      <c r="J28" s="323" t="s">
        <v>60</v>
      </c>
      <c r="K28" s="320">
        <v>800</v>
      </c>
      <c r="L28" s="324">
        <f>SUM(K26:K28)</f>
        <v>800</v>
      </c>
      <c r="M28" s="325"/>
      <c r="N28" s="323"/>
      <c r="O28" s="320"/>
      <c r="P28" s="323" t="s">
        <v>60</v>
      </c>
      <c r="Q28" s="320">
        <v>-1300</v>
      </c>
      <c r="R28" s="324">
        <f>SUM(O26:O28)+SUM(Q26:Q28)</f>
        <v>-1300</v>
      </c>
      <c r="S28" s="326">
        <v>300</v>
      </c>
      <c r="T28" s="327">
        <v>4376200</v>
      </c>
      <c r="U28" s="328">
        <v>4066100</v>
      </c>
      <c r="V28" s="329">
        <v>4066100</v>
      </c>
      <c r="W28" s="330">
        <v>0.754</v>
      </c>
      <c r="X28" s="330">
        <v>0.93</v>
      </c>
      <c r="Y28" s="331">
        <v>1.3530899999999999</v>
      </c>
      <c r="Z28" s="332">
        <v>0.96299999999999997</v>
      </c>
      <c r="AA28" s="333">
        <v>0.97750000000000625</v>
      </c>
      <c r="AB28" s="334">
        <v>2.64</v>
      </c>
      <c r="AC28" s="335">
        <v>160.29</v>
      </c>
      <c r="AD28"/>
    </row>
    <row r="29" spans="1:30" ht="27" customHeight="1" x14ac:dyDescent="0.25">
      <c r="A29" s="289"/>
      <c r="B29" s="266"/>
      <c r="C29" s="308"/>
      <c r="D29" s="309"/>
      <c r="E29" s="310"/>
      <c r="F29" s="311"/>
      <c r="G29" s="311"/>
      <c r="H29" s="312"/>
      <c r="I29" s="295"/>
      <c r="J29" s="296" t="s">
        <v>62</v>
      </c>
      <c r="K29" s="293">
        <v>-8000</v>
      </c>
      <c r="L29" s="313"/>
      <c r="M29" s="314"/>
      <c r="N29" s="296"/>
      <c r="O29" s="293"/>
      <c r="P29" s="296"/>
      <c r="Q29" s="293"/>
      <c r="R29" s="313"/>
      <c r="S29" s="311"/>
      <c r="T29" s="299"/>
      <c r="U29" s="300"/>
      <c r="V29" s="301"/>
      <c r="W29" s="302"/>
      <c r="X29" s="302"/>
      <c r="Y29" s="303"/>
      <c r="Z29" s="304"/>
      <c r="AA29" s="305"/>
      <c r="AB29" s="306"/>
      <c r="AC29" s="307">
        <v>160.25</v>
      </c>
      <c r="AD29"/>
    </row>
    <row r="30" spans="1:30" ht="27" customHeight="1" x14ac:dyDescent="0.25">
      <c r="A30" s="289"/>
      <c r="B30" s="266"/>
      <c r="C30" s="308"/>
      <c r="D30" s="309"/>
      <c r="E30" s="310"/>
      <c r="F30" s="311"/>
      <c r="G30" s="311"/>
      <c r="H30" s="312"/>
      <c r="I30" s="295"/>
      <c r="J30" s="296" t="s">
        <v>64</v>
      </c>
      <c r="K30" s="293">
        <v>-100</v>
      </c>
      <c r="L30" s="313"/>
      <c r="M30" s="314"/>
      <c r="N30" s="296"/>
      <c r="O30" s="293"/>
      <c r="P30" s="296"/>
      <c r="Q30" s="293"/>
      <c r="R30" s="313"/>
      <c r="S30" s="311"/>
      <c r="T30" s="299"/>
      <c r="U30" s="300"/>
      <c r="V30" s="301"/>
      <c r="W30" s="302"/>
      <c r="X30" s="302"/>
      <c r="Y30" s="303"/>
      <c r="Z30" s="304"/>
      <c r="AA30" s="305"/>
      <c r="AB30" s="306"/>
      <c r="AC30" s="307"/>
      <c r="AD30"/>
    </row>
    <row r="31" spans="1:30" ht="27" customHeight="1" x14ac:dyDescent="0.25">
      <c r="A31" s="316">
        <v>10</v>
      </c>
      <c r="B31" s="279" t="s">
        <v>55</v>
      </c>
      <c r="C31" s="317">
        <v>0.72699999999999998</v>
      </c>
      <c r="D31" s="318">
        <v>0.7</v>
      </c>
      <c r="E31" s="319">
        <v>0.78</v>
      </c>
      <c r="F31" s="320">
        <v>0</v>
      </c>
      <c r="G31" s="320">
        <v>-11600</v>
      </c>
      <c r="H31" s="321">
        <f>SUM(F31:G31)</f>
        <v>-11600</v>
      </c>
      <c r="I31" s="322"/>
      <c r="J31" s="323" t="s">
        <v>60</v>
      </c>
      <c r="K31" s="320">
        <v>1300</v>
      </c>
      <c r="L31" s="324">
        <f>SUM(K29:K31)</f>
        <v>-6800</v>
      </c>
      <c r="M31" s="325"/>
      <c r="N31" s="323" t="s">
        <v>62</v>
      </c>
      <c r="O31" s="320">
        <v>8000</v>
      </c>
      <c r="P31" s="323" t="s">
        <v>60</v>
      </c>
      <c r="Q31" s="320">
        <v>-900</v>
      </c>
      <c r="R31" s="324">
        <f>SUM(O29:O31)+SUM(Q29:Q31)</f>
        <v>7100</v>
      </c>
      <c r="S31" s="326">
        <v>-11300</v>
      </c>
      <c r="T31" s="327">
        <v>4364900</v>
      </c>
      <c r="U31" s="328">
        <v>4061200</v>
      </c>
      <c r="V31" s="329">
        <v>4061200</v>
      </c>
      <c r="W31" s="330">
        <v>0.754</v>
      </c>
      <c r="X31" s="330">
        <v>0.93</v>
      </c>
      <c r="Y31" s="331">
        <v>1.3782700000000001</v>
      </c>
      <c r="Z31" s="332">
        <v>0.96299999999999997</v>
      </c>
      <c r="AA31" s="333">
        <v>0.97499999999999432</v>
      </c>
      <c r="AB31" s="334">
        <v>2.653</v>
      </c>
      <c r="AC31" s="335">
        <v>160.43</v>
      </c>
      <c r="AD31" s="352"/>
    </row>
    <row r="32" spans="1:30" ht="27" customHeight="1" x14ac:dyDescent="0.25">
      <c r="A32" s="289"/>
      <c r="B32" s="266"/>
      <c r="C32" s="308"/>
      <c r="D32" s="309"/>
      <c r="E32" s="310"/>
      <c r="F32" s="311"/>
      <c r="G32" s="311"/>
      <c r="H32" s="312"/>
      <c r="I32" s="295"/>
      <c r="J32" s="296"/>
      <c r="K32" s="293"/>
      <c r="L32" s="313"/>
      <c r="M32" s="314"/>
      <c r="N32" s="296"/>
      <c r="O32" s="293"/>
      <c r="P32" s="296"/>
      <c r="Q32" s="293"/>
      <c r="R32" s="313"/>
      <c r="S32" s="311"/>
      <c r="T32" s="299"/>
      <c r="U32" s="300"/>
      <c r="V32" s="301"/>
      <c r="W32" s="302"/>
      <c r="X32" s="302"/>
      <c r="Y32" s="303"/>
      <c r="Z32" s="304"/>
      <c r="AA32" s="305"/>
      <c r="AB32" s="302"/>
      <c r="AC32" s="307">
        <v>160.43</v>
      </c>
      <c r="AD32"/>
    </row>
    <row r="33" spans="1:30" ht="27" customHeight="1" x14ac:dyDescent="0.25">
      <c r="A33" s="289"/>
      <c r="B33" s="266"/>
      <c r="C33" s="308"/>
      <c r="D33" s="309"/>
      <c r="E33" s="310"/>
      <c r="F33" s="311"/>
      <c r="G33" s="311"/>
      <c r="H33" s="312"/>
      <c r="I33" s="295"/>
      <c r="J33" s="296"/>
      <c r="K33" s="293"/>
      <c r="L33" s="313"/>
      <c r="M33" s="314"/>
      <c r="N33" s="296"/>
      <c r="O33" s="293"/>
      <c r="P33" s="296"/>
      <c r="Q33" s="293"/>
      <c r="R33" s="313"/>
      <c r="S33" s="311"/>
      <c r="T33" s="299"/>
      <c r="U33" s="300"/>
      <c r="V33" s="353"/>
      <c r="W33" s="302"/>
      <c r="X33" s="302"/>
      <c r="Y33" s="303"/>
      <c r="Z33" s="304"/>
      <c r="AA33" s="305"/>
      <c r="AB33" s="306"/>
      <c r="AC33" s="307"/>
      <c r="AD33"/>
    </row>
    <row r="34" spans="1:30" ht="27" customHeight="1" x14ac:dyDescent="0.25">
      <c r="A34" s="316">
        <v>11</v>
      </c>
      <c r="B34" s="279" t="s">
        <v>56</v>
      </c>
      <c r="C34" s="317">
        <v>0.72699999999999998</v>
      </c>
      <c r="D34" s="318">
        <v>0.7</v>
      </c>
      <c r="E34" s="319">
        <v>0.72799999999999998</v>
      </c>
      <c r="F34" s="320">
        <v>-200</v>
      </c>
      <c r="G34" s="320">
        <v>-15100</v>
      </c>
      <c r="H34" s="321">
        <f>SUM(F34:G34)</f>
        <v>-15300</v>
      </c>
      <c r="I34" s="322"/>
      <c r="J34" s="323" t="s">
        <v>60</v>
      </c>
      <c r="K34" s="320">
        <v>900</v>
      </c>
      <c r="L34" s="324">
        <f>SUM(K32:K34)</f>
        <v>900</v>
      </c>
      <c r="M34" s="325"/>
      <c r="N34" s="323"/>
      <c r="O34" s="320"/>
      <c r="P34" s="323" t="s">
        <v>60</v>
      </c>
      <c r="Q34" s="320">
        <v>-1700</v>
      </c>
      <c r="R34" s="324">
        <f>SUM(O32:O34)+SUM(Q32:Q34)</f>
        <v>-1700</v>
      </c>
      <c r="S34" s="326">
        <v>-16100</v>
      </c>
      <c r="T34" s="327">
        <v>4348800</v>
      </c>
      <c r="U34" s="328">
        <v>4044700</v>
      </c>
      <c r="V34" s="329">
        <v>4044700</v>
      </c>
      <c r="W34" s="330">
        <v>0.753</v>
      </c>
      <c r="X34" s="330">
        <v>0.94</v>
      </c>
      <c r="Y34" s="331">
        <v>1.3782700000000001</v>
      </c>
      <c r="Z34" s="332">
        <v>0.97</v>
      </c>
      <c r="AA34" s="333">
        <v>0.97499999999999998</v>
      </c>
      <c r="AB34" s="334">
        <v>2.653</v>
      </c>
      <c r="AC34" s="335">
        <v>160.59</v>
      </c>
      <c r="AD34" s="352"/>
    </row>
    <row r="35" spans="1:30" ht="27" customHeight="1" x14ac:dyDescent="0.25">
      <c r="A35" s="289"/>
      <c r="B35" s="266"/>
      <c r="C35" s="308"/>
      <c r="D35" s="309"/>
      <c r="E35" s="310"/>
      <c r="F35" s="311"/>
      <c r="G35" s="311"/>
      <c r="H35" s="312"/>
      <c r="I35" s="295"/>
      <c r="J35" s="296"/>
      <c r="K35" s="293"/>
      <c r="L35" s="313"/>
      <c r="M35" s="314"/>
      <c r="N35" s="296"/>
      <c r="O35" s="293"/>
      <c r="P35" s="296"/>
      <c r="Q35" s="293"/>
      <c r="R35" s="313"/>
      <c r="S35" s="311"/>
      <c r="T35" s="299"/>
      <c r="U35" s="300"/>
      <c r="V35" s="353"/>
      <c r="W35" s="302"/>
      <c r="X35" s="302"/>
      <c r="Y35" s="303"/>
      <c r="Z35" s="304"/>
      <c r="AA35" s="305"/>
      <c r="AB35" s="306"/>
      <c r="AC35" s="307">
        <v>159.94999999999999</v>
      </c>
      <c r="AD35" s="352"/>
    </row>
    <row r="36" spans="1:30" ht="27" customHeight="1" x14ac:dyDescent="0.25">
      <c r="A36" s="289"/>
      <c r="B36" s="266"/>
      <c r="C36" s="308"/>
      <c r="D36" s="309"/>
      <c r="E36" s="310"/>
      <c r="F36" s="311"/>
      <c r="G36" s="311"/>
      <c r="H36" s="312"/>
      <c r="I36" s="295"/>
      <c r="J36" s="296" t="s">
        <v>64</v>
      </c>
      <c r="K36" s="293">
        <v>-100</v>
      </c>
      <c r="L36" s="313"/>
      <c r="M36" s="314"/>
      <c r="N36" s="296"/>
      <c r="O36" s="293"/>
      <c r="P36" s="296" t="s">
        <v>61</v>
      </c>
      <c r="Q36" s="293">
        <v>7500</v>
      </c>
      <c r="R36" s="313"/>
      <c r="S36" s="311"/>
      <c r="T36" s="299"/>
      <c r="U36" s="300"/>
      <c r="V36" s="353"/>
      <c r="W36" s="302"/>
      <c r="X36" s="302"/>
      <c r="Y36" s="303"/>
      <c r="Z36" s="304"/>
      <c r="AA36" s="305"/>
      <c r="AB36" s="306"/>
      <c r="AC36" s="307"/>
      <c r="AD36" s="352"/>
    </row>
    <row r="37" spans="1:30" ht="27" customHeight="1" x14ac:dyDescent="0.25">
      <c r="A37" s="316">
        <v>12</v>
      </c>
      <c r="B37" s="279" t="s">
        <v>57</v>
      </c>
      <c r="C37" s="317">
        <v>0.72699999999999998</v>
      </c>
      <c r="D37" s="318">
        <v>0.7</v>
      </c>
      <c r="E37" s="319">
        <v>0.72899999999999998</v>
      </c>
      <c r="F37" s="320">
        <v>-100</v>
      </c>
      <c r="G37" s="320">
        <v>20100</v>
      </c>
      <c r="H37" s="321">
        <f>SUM(F37:G37)</f>
        <v>20000</v>
      </c>
      <c r="I37" s="322"/>
      <c r="J37" s="323" t="s">
        <v>60</v>
      </c>
      <c r="K37" s="320">
        <v>1700</v>
      </c>
      <c r="L37" s="324">
        <f>SUM(K35:K37)</f>
        <v>1600</v>
      </c>
      <c r="M37" s="325"/>
      <c r="N37" s="323"/>
      <c r="O37" s="320"/>
      <c r="P37" s="323" t="s">
        <v>60</v>
      </c>
      <c r="Q37" s="320">
        <v>-2900</v>
      </c>
      <c r="R37" s="324">
        <f>SUM(O35:O37)+SUM(Q35:Q37)</f>
        <v>4600</v>
      </c>
      <c r="S37" s="326">
        <v>26200</v>
      </c>
      <c r="T37" s="327">
        <v>4375000</v>
      </c>
      <c r="U37" s="328">
        <v>4065600</v>
      </c>
      <c r="V37" s="329">
        <v>4065600</v>
      </c>
      <c r="W37" s="330">
        <v>0.755</v>
      </c>
      <c r="X37" s="330">
        <v>0.93500000000000005</v>
      </c>
      <c r="Y37" s="331">
        <v>1.3782700000000001</v>
      </c>
      <c r="Z37" s="332">
        <v>0.97199999999999998</v>
      </c>
      <c r="AA37" s="333">
        <v>0.97249999999999659</v>
      </c>
      <c r="AB37" s="334">
        <v>2.613</v>
      </c>
      <c r="AC37" s="335">
        <v>160.38</v>
      </c>
      <c r="AD37" s="352"/>
    </row>
    <row r="38" spans="1:30" ht="27" customHeight="1" x14ac:dyDescent="0.25">
      <c r="A38" s="289"/>
      <c r="B38" s="266"/>
      <c r="C38" s="290"/>
      <c r="D38" s="291"/>
      <c r="E38" s="292"/>
      <c r="F38" s="293"/>
      <c r="G38" s="293"/>
      <c r="H38" s="294"/>
      <c r="I38" s="295"/>
      <c r="J38" s="296"/>
      <c r="K38" s="293"/>
      <c r="L38" s="297"/>
      <c r="M38" s="298"/>
      <c r="N38" s="296"/>
      <c r="O38" s="293"/>
      <c r="P38" s="296"/>
      <c r="Q38" s="293"/>
      <c r="R38" s="297"/>
      <c r="S38" s="293"/>
      <c r="T38" s="299"/>
      <c r="U38" s="300"/>
      <c r="V38" s="301"/>
      <c r="W38" s="302"/>
      <c r="X38" s="302"/>
      <c r="Y38" s="303"/>
      <c r="Z38" s="304"/>
      <c r="AA38" s="305"/>
      <c r="AB38" s="306"/>
      <c r="AC38" s="307">
        <v>159.76</v>
      </c>
      <c r="AD38" s="352"/>
    </row>
    <row r="39" spans="1:30" ht="27" customHeight="1" x14ac:dyDescent="0.25">
      <c r="A39" s="289"/>
      <c r="B39" s="266"/>
      <c r="C39" s="290"/>
      <c r="D39" s="291"/>
      <c r="E39" s="292"/>
      <c r="F39" s="293"/>
      <c r="G39" s="293"/>
      <c r="H39" s="294"/>
      <c r="I39" s="295"/>
      <c r="J39" s="296" t="s">
        <v>64</v>
      </c>
      <c r="K39" s="293">
        <v>-200</v>
      </c>
      <c r="L39" s="297"/>
      <c r="M39" s="298"/>
      <c r="N39" s="296"/>
      <c r="O39" s="293"/>
      <c r="P39" s="296"/>
      <c r="Q39" s="293"/>
      <c r="R39" s="297"/>
      <c r="S39" s="293"/>
      <c r="T39" s="299"/>
      <c r="U39" s="300"/>
      <c r="V39" s="301"/>
      <c r="W39" s="302"/>
      <c r="X39" s="302"/>
      <c r="Y39" s="303"/>
      <c r="Z39" s="304"/>
      <c r="AA39" s="305"/>
      <c r="AB39" s="306"/>
      <c r="AC39" s="307"/>
      <c r="AD39" s="352"/>
    </row>
    <row r="40" spans="1:30" ht="27" customHeight="1" x14ac:dyDescent="0.25">
      <c r="A40" s="316">
        <v>15</v>
      </c>
      <c r="B40" s="279" t="s">
        <v>59</v>
      </c>
      <c r="C40" s="317">
        <v>0.72699999999999998</v>
      </c>
      <c r="D40" s="456">
        <v>0.7</v>
      </c>
      <c r="E40" s="319">
        <v>0.77500000000000002</v>
      </c>
      <c r="F40" s="320">
        <v>300</v>
      </c>
      <c r="G40" s="320">
        <v>79600</v>
      </c>
      <c r="H40" s="321">
        <f>SUM(F40:G40)</f>
        <v>79900</v>
      </c>
      <c r="I40" s="322"/>
      <c r="J40" s="323" t="s">
        <v>60</v>
      </c>
      <c r="K40" s="320">
        <v>2900</v>
      </c>
      <c r="L40" s="324">
        <f>SUM(K38:K40)</f>
        <v>2700</v>
      </c>
      <c r="M40" s="457"/>
      <c r="N40" s="323"/>
      <c r="O40" s="320"/>
      <c r="P40" s="323" t="s">
        <v>60</v>
      </c>
      <c r="Q40" s="320">
        <v>-4000</v>
      </c>
      <c r="R40" s="324">
        <f>SUM(O38:O40)+SUM(Q38:Q40)</f>
        <v>-4000</v>
      </c>
      <c r="S40" s="320">
        <v>78600</v>
      </c>
      <c r="T40" s="327">
        <v>4453600</v>
      </c>
      <c r="U40" s="328">
        <v>4141700</v>
      </c>
      <c r="V40" s="329">
        <v>4141700</v>
      </c>
      <c r="W40" s="330">
        <v>0.755</v>
      </c>
      <c r="X40" s="330">
        <v>0.88500000000000001</v>
      </c>
      <c r="Y40" s="331">
        <v>1.3871800000000001</v>
      </c>
      <c r="Z40" s="332">
        <v>0.97599999999999998</v>
      </c>
      <c r="AA40" s="333">
        <v>0.97750000000000625</v>
      </c>
      <c r="AB40" s="334">
        <v>2.5590000000000002</v>
      </c>
      <c r="AC40" s="335">
        <v>160.22</v>
      </c>
      <c r="AD40" s="352"/>
    </row>
    <row r="41" spans="1:30" ht="27" customHeight="1" x14ac:dyDescent="0.25">
      <c r="A41" s="336"/>
      <c r="B41" s="266"/>
      <c r="C41" s="459"/>
      <c r="D41" s="460"/>
      <c r="E41" s="461"/>
      <c r="F41" s="351"/>
      <c r="G41" s="351"/>
      <c r="H41" s="462"/>
      <c r="I41" s="463"/>
      <c r="J41" s="464"/>
      <c r="K41" s="357"/>
      <c r="L41" s="465"/>
      <c r="M41" s="466"/>
      <c r="N41" s="464"/>
      <c r="O41" s="357"/>
      <c r="P41" s="464"/>
      <c r="Q41" s="357"/>
      <c r="R41" s="465"/>
      <c r="S41" s="351"/>
      <c r="T41" s="338"/>
      <c r="U41" s="339"/>
      <c r="V41" s="354"/>
      <c r="W41" s="341"/>
      <c r="X41" s="341"/>
      <c r="Y41" s="342"/>
      <c r="Z41" s="343"/>
      <c r="AA41" s="344"/>
      <c r="AB41" s="345"/>
      <c r="AC41" s="346">
        <v>160.05000000000001</v>
      </c>
      <c r="AD41" s="352"/>
    </row>
    <row r="42" spans="1:30" ht="27" customHeight="1" x14ac:dyDescent="0.25">
      <c r="A42" s="289"/>
      <c r="B42" s="266"/>
      <c r="C42" s="308"/>
      <c r="D42" s="309"/>
      <c r="E42" s="310"/>
      <c r="F42" s="311"/>
      <c r="G42" s="311"/>
      <c r="H42" s="312"/>
      <c r="I42" s="295"/>
      <c r="J42" s="296" t="s">
        <v>64</v>
      </c>
      <c r="K42" s="293">
        <v>-200</v>
      </c>
      <c r="L42" s="313"/>
      <c r="M42" s="314"/>
      <c r="N42" s="296"/>
      <c r="O42" s="293"/>
      <c r="P42" s="296"/>
      <c r="Q42" s="293"/>
      <c r="R42" s="313"/>
      <c r="S42" s="311"/>
      <c r="T42" s="299"/>
      <c r="U42" s="300"/>
      <c r="V42" s="353"/>
      <c r="W42" s="302"/>
      <c r="X42" s="302"/>
      <c r="Y42" s="303"/>
      <c r="Z42" s="304"/>
      <c r="AA42" s="305"/>
      <c r="AB42" s="306"/>
      <c r="AC42" s="307"/>
      <c r="AD42" s="352"/>
    </row>
    <row r="43" spans="1:30" ht="27" customHeight="1" x14ac:dyDescent="0.25">
      <c r="A43" s="316">
        <v>16</v>
      </c>
      <c r="B43" s="279" t="s">
        <v>58</v>
      </c>
      <c r="C43" s="317">
        <v>0.72699999999999998</v>
      </c>
      <c r="D43" s="318">
        <v>0.7</v>
      </c>
      <c r="E43" s="319">
        <v>0.72899999999999998</v>
      </c>
      <c r="F43" s="320">
        <v>200</v>
      </c>
      <c r="G43" s="320">
        <v>-3000</v>
      </c>
      <c r="H43" s="321">
        <f>SUM(F43:G43)</f>
        <v>-2800</v>
      </c>
      <c r="I43" s="322"/>
      <c r="J43" s="323" t="s">
        <v>60</v>
      </c>
      <c r="K43" s="320">
        <v>4000</v>
      </c>
      <c r="L43" s="324">
        <f>SUM(K41:K43)</f>
        <v>3800</v>
      </c>
      <c r="M43" s="325"/>
      <c r="N43" s="323"/>
      <c r="O43" s="320"/>
      <c r="P43" s="323" t="s">
        <v>60</v>
      </c>
      <c r="Q43" s="320">
        <v>-2500</v>
      </c>
      <c r="R43" s="324">
        <f>SUM(O41:O43)+SUM(Q41:Q43)</f>
        <v>-2500</v>
      </c>
      <c r="S43" s="326">
        <v>-1500</v>
      </c>
      <c r="T43" s="327">
        <v>4452100</v>
      </c>
      <c r="U43" s="328">
        <v>4134700</v>
      </c>
      <c r="V43" s="329">
        <v>1940300</v>
      </c>
      <c r="W43" s="330">
        <v>0.998</v>
      </c>
      <c r="X43" s="330">
        <v>0.89900000000000002</v>
      </c>
      <c r="Y43" s="331">
        <v>1.3871800000000001</v>
      </c>
      <c r="Z43" s="332">
        <v>0.97699999999999998</v>
      </c>
      <c r="AA43" s="333">
        <v>0.98250000000000171</v>
      </c>
      <c r="AB43" s="334">
        <v>2.6230000000000002</v>
      </c>
      <c r="AC43" s="335">
        <v>160.35</v>
      </c>
      <c r="AD43" s="352"/>
    </row>
    <row r="44" spans="1:30" ht="27" customHeight="1" x14ac:dyDescent="0.25">
      <c r="A44" s="336"/>
      <c r="B44" s="266"/>
      <c r="C44" s="308"/>
      <c r="D44" s="309"/>
      <c r="E44" s="310"/>
      <c r="F44" s="311"/>
      <c r="G44" s="311"/>
      <c r="H44" s="312"/>
      <c r="I44" s="295"/>
      <c r="J44" s="296"/>
      <c r="K44" s="293"/>
      <c r="L44" s="313"/>
      <c r="M44" s="314"/>
      <c r="N44" s="296"/>
      <c r="O44" s="293"/>
      <c r="P44" s="296"/>
      <c r="Q44" s="293"/>
      <c r="R44" s="313"/>
      <c r="S44" s="351"/>
      <c r="T44" s="338"/>
      <c r="U44" s="339"/>
      <c r="V44" s="354"/>
      <c r="W44" s="341"/>
      <c r="X44" s="341"/>
      <c r="Y44" s="342"/>
      <c r="Z44" s="343"/>
      <c r="AA44" s="344"/>
      <c r="AB44" s="345"/>
      <c r="AC44" s="346">
        <v>160.19</v>
      </c>
      <c r="AD44" s="352"/>
    </row>
    <row r="45" spans="1:30" ht="27" customHeight="1" x14ac:dyDescent="0.25">
      <c r="A45" s="289"/>
      <c r="B45" s="266"/>
      <c r="C45" s="308"/>
      <c r="D45" s="309"/>
      <c r="E45" s="310"/>
      <c r="F45" s="311"/>
      <c r="G45" s="311"/>
      <c r="H45" s="312"/>
      <c r="I45" s="295"/>
      <c r="J45" s="296"/>
      <c r="K45" s="293"/>
      <c r="L45" s="313"/>
      <c r="M45" s="314"/>
      <c r="N45" s="296"/>
      <c r="O45" s="293"/>
      <c r="P45" s="296"/>
      <c r="Q45" s="293"/>
      <c r="R45" s="313"/>
      <c r="S45" s="311"/>
      <c r="T45" s="299"/>
      <c r="U45" s="300"/>
      <c r="V45" s="353"/>
      <c r="W45" s="302"/>
      <c r="X45" s="302"/>
      <c r="Y45" s="303"/>
      <c r="Z45" s="304"/>
      <c r="AA45" s="305"/>
      <c r="AB45" s="306"/>
      <c r="AC45" s="307"/>
      <c r="AD45" s="352"/>
    </row>
    <row r="46" spans="1:30" ht="27" customHeight="1" x14ac:dyDescent="0.25">
      <c r="A46" s="316">
        <v>17</v>
      </c>
      <c r="B46" s="279" t="s">
        <v>55</v>
      </c>
      <c r="C46" s="317">
        <v>0.97799999999999998</v>
      </c>
      <c r="D46" s="318">
        <v>0.95</v>
      </c>
      <c r="E46" s="319">
        <v>1.03</v>
      </c>
      <c r="F46" s="320">
        <v>-600</v>
      </c>
      <c r="G46" s="320">
        <v>18600</v>
      </c>
      <c r="H46" s="321">
        <f>SUM(F46:G46)</f>
        <v>18000</v>
      </c>
      <c r="I46" s="322"/>
      <c r="J46" s="323" t="s">
        <v>60</v>
      </c>
      <c r="K46" s="320">
        <v>2500</v>
      </c>
      <c r="L46" s="324">
        <f>SUM(K44:K46)</f>
        <v>2500</v>
      </c>
      <c r="M46" s="325"/>
      <c r="N46" s="323"/>
      <c r="O46" s="320"/>
      <c r="P46" s="323" t="s">
        <v>60</v>
      </c>
      <c r="Q46" s="320">
        <v>-2400</v>
      </c>
      <c r="R46" s="324">
        <f>SUM(O44:O46)+SUM(Q44:Q46)</f>
        <v>-2400</v>
      </c>
      <c r="S46" s="320">
        <v>18100</v>
      </c>
      <c r="T46" s="327">
        <v>4470200</v>
      </c>
      <c r="U46" s="328">
        <v>4164700</v>
      </c>
      <c r="V46" s="355">
        <v>3915000</v>
      </c>
      <c r="W46" s="330">
        <v>0.999</v>
      </c>
      <c r="X46" s="330">
        <v>0.875</v>
      </c>
      <c r="Y46" s="331">
        <v>1.4119999999999999</v>
      </c>
      <c r="Z46" s="332">
        <v>0.97699999999999998</v>
      </c>
      <c r="AA46" s="333">
        <v>1.0024999999999977</v>
      </c>
      <c r="AB46" s="334">
        <v>2.581</v>
      </c>
      <c r="AC46" s="335">
        <v>160.44</v>
      </c>
      <c r="AD46" s="352"/>
    </row>
    <row r="47" spans="1:30" ht="27" customHeight="1" x14ac:dyDescent="0.25">
      <c r="A47" s="289"/>
      <c r="B47" s="266"/>
      <c r="C47" s="308"/>
      <c r="D47" s="309"/>
      <c r="E47" s="310"/>
      <c r="F47" s="311"/>
      <c r="G47" s="311"/>
      <c r="H47" s="312"/>
      <c r="I47" s="295"/>
      <c r="J47" s="296"/>
      <c r="K47" s="293"/>
      <c r="L47" s="313"/>
      <c r="M47" s="314"/>
      <c r="N47" s="356"/>
      <c r="O47" s="357"/>
      <c r="P47" s="296"/>
      <c r="Q47" s="293"/>
      <c r="R47" s="313"/>
      <c r="S47" s="311"/>
      <c r="T47" s="299"/>
      <c r="U47" s="300"/>
      <c r="V47" s="353"/>
      <c r="W47" s="302"/>
      <c r="X47" s="302"/>
      <c r="Y47" s="303"/>
      <c r="Z47" s="304"/>
      <c r="AA47" s="305"/>
      <c r="AB47" s="306"/>
      <c r="AC47" s="307">
        <v>160.55000000000001</v>
      </c>
      <c r="AD47" s="352"/>
    </row>
    <row r="48" spans="1:30" ht="27" customHeight="1" x14ac:dyDescent="0.25">
      <c r="A48" s="289"/>
      <c r="B48" s="266"/>
      <c r="C48" s="308"/>
      <c r="D48" s="309"/>
      <c r="E48" s="310"/>
      <c r="F48" s="311"/>
      <c r="G48" s="311"/>
      <c r="H48" s="312"/>
      <c r="I48" s="295"/>
      <c r="J48" s="296" t="s">
        <v>60</v>
      </c>
      <c r="K48" s="293">
        <v>2400</v>
      </c>
      <c r="L48" s="313"/>
      <c r="M48" s="314"/>
      <c r="N48" s="296"/>
      <c r="O48" s="293"/>
      <c r="P48" s="296"/>
      <c r="Q48" s="293"/>
      <c r="R48" s="313"/>
      <c r="S48" s="311"/>
      <c r="T48" s="299"/>
      <c r="U48" s="300"/>
      <c r="V48" s="353"/>
      <c r="W48" s="302"/>
      <c r="X48" s="302"/>
      <c r="Y48" s="303"/>
      <c r="Z48" s="304"/>
      <c r="AA48" s="305"/>
      <c r="AB48" s="306"/>
      <c r="AC48" s="307"/>
      <c r="AD48" s="352"/>
    </row>
    <row r="49" spans="1:30" ht="27" customHeight="1" x14ac:dyDescent="0.25">
      <c r="A49" s="316">
        <v>18</v>
      </c>
      <c r="B49" s="279" t="s">
        <v>56</v>
      </c>
      <c r="C49" s="317">
        <v>0.97699999999999998</v>
      </c>
      <c r="D49" s="318">
        <v>0.95</v>
      </c>
      <c r="E49" s="319">
        <v>0.97799999999999998</v>
      </c>
      <c r="F49" s="320">
        <v>-500</v>
      </c>
      <c r="G49" s="320">
        <v>3500</v>
      </c>
      <c r="H49" s="321">
        <f t="shared" ref="H49" si="0">SUM(F49:G49)</f>
        <v>3000</v>
      </c>
      <c r="I49" s="322"/>
      <c r="J49" s="323" t="s">
        <v>91</v>
      </c>
      <c r="K49" s="320">
        <v>-70200</v>
      </c>
      <c r="L49" s="324">
        <f>SUM(K47:K49)</f>
        <v>-67800</v>
      </c>
      <c r="M49" s="325"/>
      <c r="N49" s="323"/>
      <c r="O49" s="320"/>
      <c r="P49" s="323" t="s">
        <v>60</v>
      </c>
      <c r="Q49" s="320">
        <v>-2200</v>
      </c>
      <c r="R49" s="324">
        <f>SUM(O47:O49)+SUM(Q47:Q49)</f>
        <v>-2200</v>
      </c>
      <c r="S49" s="320">
        <v>-67000</v>
      </c>
      <c r="T49" s="327">
        <v>4403200</v>
      </c>
      <c r="U49" s="328">
        <v>4101700</v>
      </c>
      <c r="V49" s="355">
        <v>4043800</v>
      </c>
      <c r="W49" s="330">
        <v>1</v>
      </c>
      <c r="X49" s="330">
        <v>0.91500000000000004</v>
      </c>
      <c r="Y49" s="331">
        <v>1.4119999999999999</v>
      </c>
      <c r="Z49" s="332">
        <v>1.0680000000000001</v>
      </c>
      <c r="AA49" s="333">
        <v>1.0625</v>
      </c>
      <c r="AB49" s="334">
        <v>2.5960000000000001</v>
      </c>
      <c r="AC49" s="335">
        <v>160.76</v>
      </c>
      <c r="AD49" s="352"/>
    </row>
    <row r="50" spans="1:30" ht="27" customHeight="1" x14ac:dyDescent="0.25">
      <c r="A50" s="289"/>
      <c r="B50" s="266"/>
      <c r="C50" s="308"/>
      <c r="D50" s="309"/>
      <c r="E50" s="310"/>
      <c r="F50" s="311"/>
      <c r="G50" s="311"/>
      <c r="H50" s="312"/>
      <c r="I50" s="295"/>
      <c r="J50" s="296" t="s">
        <v>64</v>
      </c>
      <c r="K50" s="293">
        <v>-400</v>
      </c>
      <c r="L50" s="313"/>
      <c r="M50" s="314"/>
      <c r="N50" s="296"/>
      <c r="O50" s="293"/>
      <c r="P50" s="296"/>
      <c r="Q50" s="293"/>
      <c r="R50" s="313"/>
      <c r="S50" s="311"/>
      <c r="T50" s="299"/>
      <c r="U50" s="300"/>
      <c r="V50" s="353"/>
      <c r="W50" s="302"/>
      <c r="X50" s="302"/>
      <c r="Y50" s="303"/>
      <c r="Z50" s="304"/>
      <c r="AA50" s="305"/>
      <c r="AB50" s="306"/>
      <c r="AC50" s="307">
        <v>160.99</v>
      </c>
      <c r="AD50" s="352"/>
    </row>
    <row r="51" spans="1:30" ht="27" customHeight="1" x14ac:dyDescent="0.25">
      <c r="A51" s="289"/>
      <c r="B51" s="266"/>
      <c r="C51" s="308"/>
      <c r="D51" s="309"/>
      <c r="E51" s="310"/>
      <c r="F51" s="311"/>
      <c r="G51" s="311"/>
      <c r="H51" s="312"/>
      <c r="I51" s="295"/>
      <c r="J51" s="296" t="s">
        <v>60</v>
      </c>
      <c r="K51" s="293">
        <v>2200</v>
      </c>
      <c r="L51" s="313"/>
      <c r="M51" s="314"/>
      <c r="N51" s="296"/>
      <c r="O51" s="293"/>
      <c r="P51" s="296" t="s">
        <v>61</v>
      </c>
      <c r="Q51" s="293">
        <v>7700</v>
      </c>
      <c r="R51" s="313"/>
      <c r="S51" s="311"/>
      <c r="T51" s="299"/>
      <c r="U51" s="300"/>
      <c r="V51" s="353"/>
      <c r="W51" s="302"/>
      <c r="X51" s="302"/>
      <c r="Y51" s="303"/>
      <c r="Z51" s="304"/>
      <c r="AA51" s="305"/>
      <c r="AB51" s="306"/>
      <c r="AC51" s="307"/>
      <c r="AD51" s="352"/>
    </row>
    <row r="52" spans="1:30" ht="27" customHeight="1" x14ac:dyDescent="0.25">
      <c r="A52" s="316">
        <v>19</v>
      </c>
      <c r="B52" s="279" t="s">
        <v>57</v>
      </c>
      <c r="C52" s="317">
        <v>0.97699999999999998</v>
      </c>
      <c r="D52" s="318">
        <v>0.95</v>
      </c>
      <c r="E52" s="319">
        <v>0.97799999999999998</v>
      </c>
      <c r="F52" s="320">
        <v>-100</v>
      </c>
      <c r="G52" s="320">
        <v>0</v>
      </c>
      <c r="H52" s="321">
        <f t="shared" ref="H52" si="1">SUM(F52:G52)</f>
        <v>-100</v>
      </c>
      <c r="I52" s="322"/>
      <c r="J52" s="323" t="s">
        <v>91</v>
      </c>
      <c r="K52" s="320">
        <v>-24100</v>
      </c>
      <c r="L52" s="324">
        <f>SUM(K50:K52)</f>
        <v>-22300</v>
      </c>
      <c r="M52" s="325"/>
      <c r="N52" s="323"/>
      <c r="O52" s="320"/>
      <c r="P52" s="323" t="s">
        <v>60</v>
      </c>
      <c r="Q52" s="320">
        <v>-1200</v>
      </c>
      <c r="R52" s="324">
        <f>SUM(O50:O52)+SUM(Q50:Q52)</f>
        <v>6500</v>
      </c>
      <c r="S52" s="320">
        <v>-15900</v>
      </c>
      <c r="T52" s="327">
        <v>4387300</v>
      </c>
      <c r="U52" s="328">
        <v>4071800</v>
      </c>
      <c r="V52" s="355">
        <v>4063400</v>
      </c>
      <c r="W52" s="330">
        <v>1.002</v>
      </c>
      <c r="X52" s="330">
        <v>0.91500000000000004</v>
      </c>
      <c r="Y52" s="331">
        <v>1.4119999999999999</v>
      </c>
      <c r="Z52" s="332">
        <v>1.0680000000000001</v>
      </c>
      <c r="AA52" s="333">
        <v>1.0725000000000051</v>
      </c>
      <c r="AB52" s="334">
        <v>2.6219999999999999</v>
      </c>
      <c r="AC52" s="335">
        <v>161.44999999999999</v>
      </c>
      <c r="AD52" s="352"/>
    </row>
    <row r="53" spans="1:30" ht="27" customHeight="1" x14ac:dyDescent="0.25">
      <c r="A53" s="289"/>
      <c r="B53" s="266"/>
      <c r="C53" s="308"/>
      <c r="D53" s="309"/>
      <c r="E53" s="310"/>
      <c r="F53" s="311"/>
      <c r="G53" s="311"/>
      <c r="H53" s="312"/>
      <c r="I53" s="295"/>
      <c r="J53" s="296"/>
      <c r="K53" s="293"/>
      <c r="L53" s="313"/>
      <c r="M53" s="314"/>
      <c r="N53" s="296"/>
      <c r="O53" s="293"/>
      <c r="P53" s="296"/>
      <c r="Q53" s="293"/>
      <c r="R53" s="313"/>
      <c r="S53" s="311"/>
      <c r="T53" s="299"/>
      <c r="U53" s="300"/>
      <c r="V53" s="353"/>
      <c r="W53" s="302"/>
      <c r="X53" s="302"/>
      <c r="Y53" s="303"/>
      <c r="Z53" s="304"/>
      <c r="AA53" s="305"/>
      <c r="AB53" s="306"/>
      <c r="AC53" s="307">
        <v>161.32</v>
      </c>
      <c r="AD53" s="352"/>
    </row>
    <row r="54" spans="1:30" ht="27" customHeight="1" x14ac:dyDescent="0.25">
      <c r="A54" s="289"/>
      <c r="B54" s="266"/>
      <c r="C54" s="308"/>
      <c r="D54" s="309"/>
      <c r="E54" s="310"/>
      <c r="F54" s="311"/>
      <c r="G54" s="311"/>
      <c r="H54" s="312"/>
      <c r="I54" s="295"/>
      <c r="J54" s="296"/>
      <c r="K54" s="293"/>
      <c r="L54" s="313"/>
      <c r="M54" s="314"/>
      <c r="N54" s="296"/>
      <c r="O54" s="293"/>
      <c r="P54" s="296"/>
      <c r="Q54" s="293"/>
      <c r="R54" s="313"/>
      <c r="S54" s="311"/>
      <c r="T54" s="299"/>
      <c r="U54" s="300"/>
      <c r="V54" s="353"/>
      <c r="W54" s="302"/>
      <c r="X54" s="302"/>
      <c r="Y54" s="303"/>
      <c r="Z54" s="304"/>
      <c r="AA54" s="305"/>
      <c r="AB54" s="306"/>
      <c r="AC54" s="307"/>
      <c r="AD54" s="352"/>
    </row>
    <row r="55" spans="1:30" ht="27" customHeight="1" x14ac:dyDescent="0.25">
      <c r="A55" s="316">
        <v>22</v>
      </c>
      <c r="B55" s="279" t="s">
        <v>59</v>
      </c>
      <c r="C55" s="317">
        <v>0.97699999999999998</v>
      </c>
      <c r="D55" s="318">
        <v>0.95</v>
      </c>
      <c r="E55" s="319">
        <v>1.03</v>
      </c>
      <c r="F55" s="320">
        <v>-300</v>
      </c>
      <c r="G55" s="320">
        <v>44100</v>
      </c>
      <c r="H55" s="321">
        <f t="shared" ref="H55" si="2">SUM(F55:G55)</f>
        <v>43800</v>
      </c>
      <c r="I55" s="322"/>
      <c r="J55" s="323" t="s">
        <v>60</v>
      </c>
      <c r="K55" s="320">
        <v>1200</v>
      </c>
      <c r="L55" s="324">
        <f>SUM(K53:K55)</f>
        <v>1200</v>
      </c>
      <c r="M55" s="325"/>
      <c r="N55" s="323"/>
      <c r="O55" s="320"/>
      <c r="P55" s="323" t="s">
        <v>60</v>
      </c>
      <c r="Q55" s="320">
        <v>-2100</v>
      </c>
      <c r="R55" s="324">
        <f>SUM(O53:O55)+SUM(Q53:Q55)</f>
        <v>-2100</v>
      </c>
      <c r="S55" s="320">
        <v>42900</v>
      </c>
      <c r="T55" s="327">
        <v>4430200</v>
      </c>
      <c r="U55" s="328">
        <v>4106400</v>
      </c>
      <c r="V55" s="355">
        <v>4098800</v>
      </c>
      <c r="W55" s="330">
        <v>1</v>
      </c>
      <c r="X55" s="330">
        <v>0.9</v>
      </c>
      <c r="Y55" s="331">
        <v>1.4119999999999999</v>
      </c>
      <c r="Z55" s="332">
        <v>1.0669999999999999</v>
      </c>
      <c r="AA55" s="333">
        <v>1.0849999999999937</v>
      </c>
      <c r="AB55" s="334">
        <v>2.6440000000000001</v>
      </c>
      <c r="AC55" s="335">
        <v>161.76</v>
      </c>
      <c r="AD55" s="352"/>
    </row>
    <row r="56" spans="1:30" ht="27" customHeight="1" x14ac:dyDescent="0.25">
      <c r="A56" s="289"/>
      <c r="B56" s="266"/>
      <c r="C56" s="308"/>
      <c r="D56" s="309"/>
      <c r="E56" s="310"/>
      <c r="F56" s="311"/>
      <c r="G56" s="311"/>
      <c r="H56" s="312"/>
      <c r="I56" s="295"/>
      <c r="J56" s="296"/>
      <c r="K56" s="293"/>
      <c r="L56" s="313"/>
      <c r="M56" s="314"/>
      <c r="N56" s="296"/>
      <c r="O56" s="293"/>
      <c r="P56" s="296"/>
      <c r="Q56" s="293"/>
      <c r="R56" s="313"/>
      <c r="S56" s="311"/>
      <c r="T56" s="299"/>
      <c r="U56" s="300"/>
      <c r="V56" s="353"/>
      <c r="W56" s="302"/>
      <c r="X56" s="302"/>
      <c r="Y56" s="303"/>
      <c r="Z56" s="304"/>
      <c r="AA56" s="305"/>
      <c r="AB56" s="306"/>
      <c r="AC56" s="307">
        <v>161.33000000000001</v>
      </c>
      <c r="AD56" s="352"/>
    </row>
    <row r="57" spans="1:30" ht="27" customHeight="1" x14ac:dyDescent="0.25">
      <c r="A57" s="289"/>
      <c r="B57" s="266"/>
      <c r="C57" s="308"/>
      <c r="D57" s="309"/>
      <c r="E57" s="310"/>
      <c r="F57" s="311"/>
      <c r="G57" s="311"/>
      <c r="H57" s="312"/>
      <c r="I57" s="295"/>
      <c r="J57" s="296" t="s">
        <v>64</v>
      </c>
      <c r="K57" s="293">
        <v>-100</v>
      </c>
      <c r="L57" s="313"/>
      <c r="M57" s="314"/>
      <c r="N57" s="296"/>
      <c r="O57" s="293"/>
      <c r="P57" s="296"/>
      <c r="Q57" s="293"/>
      <c r="R57" s="313"/>
      <c r="S57" s="311"/>
      <c r="T57" s="299"/>
      <c r="U57" s="300"/>
      <c r="V57" s="353"/>
      <c r="W57" s="302"/>
      <c r="X57" s="302"/>
      <c r="Y57" s="303"/>
      <c r="Z57" s="304"/>
      <c r="AA57" s="305"/>
      <c r="AB57" s="306"/>
      <c r="AC57" s="307"/>
      <c r="AD57" s="352"/>
    </row>
    <row r="58" spans="1:30" ht="27" customHeight="1" x14ac:dyDescent="0.25">
      <c r="A58" s="316">
        <v>23</v>
      </c>
      <c r="B58" s="279" t="s">
        <v>58</v>
      </c>
      <c r="C58" s="317">
        <v>0.97599999999999998</v>
      </c>
      <c r="D58" s="318">
        <v>0.95</v>
      </c>
      <c r="E58" s="319">
        <v>1.0249999999999999</v>
      </c>
      <c r="F58" s="320">
        <v>-600</v>
      </c>
      <c r="G58" s="320">
        <v>-3200</v>
      </c>
      <c r="H58" s="321">
        <f t="shared" ref="H58" si="3">SUM(F58:G58)</f>
        <v>-3800</v>
      </c>
      <c r="I58" s="322"/>
      <c r="J58" s="323" t="s">
        <v>60</v>
      </c>
      <c r="K58" s="320">
        <v>2100</v>
      </c>
      <c r="L58" s="324">
        <f>SUM(K56:K58)</f>
        <v>2000</v>
      </c>
      <c r="M58" s="325"/>
      <c r="N58" s="323"/>
      <c r="O58" s="320"/>
      <c r="P58" s="323" t="s">
        <v>60</v>
      </c>
      <c r="Q58" s="320">
        <v>-1200</v>
      </c>
      <c r="R58" s="324">
        <f>SUM(O56:O58)+SUM(Q56:Q58)</f>
        <v>-1200</v>
      </c>
      <c r="S58" s="320">
        <v>-3000</v>
      </c>
      <c r="T58" s="327">
        <v>4427200</v>
      </c>
      <c r="U58" s="328">
        <v>4105100</v>
      </c>
      <c r="V58" s="355">
        <v>4098400</v>
      </c>
      <c r="W58" s="330">
        <v>1</v>
      </c>
      <c r="X58" s="330">
        <v>0.89</v>
      </c>
      <c r="Y58" s="331">
        <v>1.4119999999999999</v>
      </c>
      <c r="Z58" s="332">
        <v>1.069</v>
      </c>
      <c r="AA58" s="333">
        <v>1.0900000000000034</v>
      </c>
      <c r="AB58" s="334">
        <v>2.649</v>
      </c>
      <c r="AC58" s="335">
        <v>161.74</v>
      </c>
      <c r="AD58" s="352"/>
    </row>
    <row r="59" spans="1:30" ht="27" customHeight="1" x14ac:dyDescent="0.25">
      <c r="A59" s="289"/>
      <c r="B59" s="266"/>
      <c r="C59" s="308"/>
      <c r="D59" s="309"/>
      <c r="E59" s="310"/>
      <c r="F59" s="311"/>
      <c r="G59" s="311"/>
      <c r="H59" s="312"/>
      <c r="I59" s="295"/>
      <c r="J59" s="296"/>
      <c r="K59" s="293"/>
      <c r="L59" s="313"/>
      <c r="M59" s="314"/>
      <c r="N59" s="296"/>
      <c r="O59" s="293"/>
      <c r="P59" s="296"/>
      <c r="Q59" s="293"/>
      <c r="R59" s="313"/>
      <c r="S59" s="311"/>
      <c r="T59" s="299"/>
      <c r="U59" s="300"/>
      <c r="V59" s="353"/>
      <c r="W59" s="302"/>
      <c r="X59" s="302"/>
      <c r="Y59" s="303"/>
      <c r="Z59" s="304"/>
      <c r="AA59" s="305"/>
      <c r="AB59" s="306"/>
      <c r="AC59" s="307">
        <v>161.54</v>
      </c>
      <c r="AD59" s="352"/>
    </row>
    <row r="60" spans="1:30" ht="27" customHeight="1" x14ac:dyDescent="0.25">
      <c r="A60" s="289"/>
      <c r="B60" s="266"/>
      <c r="C60" s="308"/>
      <c r="D60" s="309"/>
      <c r="E60" s="310"/>
      <c r="F60" s="311"/>
      <c r="G60" s="311"/>
      <c r="H60" s="312"/>
      <c r="I60" s="295"/>
      <c r="J60" s="296" t="s">
        <v>62</v>
      </c>
      <c r="K60" s="293">
        <v>-8000</v>
      </c>
      <c r="L60" s="313"/>
      <c r="M60" s="314"/>
      <c r="N60" s="296"/>
      <c r="O60" s="293"/>
      <c r="P60" s="296"/>
      <c r="Q60" s="293"/>
      <c r="R60" s="313"/>
      <c r="S60" s="311"/>
      <c r="T60" s="299"/>
      <c r="U60" s="300"/>
      <c r="V60" s="353"/>
      <c r="W60" s="302"/>
      <c r="X60" s="302"/>
      <c r="Y60" s="303"/>
      <c r="Z60" s="304"/>
      <c r="AA60" s="305"/>
      <c r="AB60" s="306"/>
      <c r="AC60" s="307"/>
      <c r="AD60" s="352"/>
    </row>
    <row r="61" spans="1:30" ht="27" customHeight="1" x14ac:dyDescent="0.25">
      <c r="A61" s="316">
        <v>24</v>
      </c>
      <c r="B61" s="279" t="s">
        <v>55</v>
      </c>
      <c r="C61" s="317">
        <v>0.97699999999999998</v>
      </c>
      <c r="D61" s="318">
        <v>0.95</v>
      </c>
      <c r="E61" s="319">
        <v>1.0249999999999999</v>
      </c>
      <c r="F61" s="320">
        <v>-300</v>
      </c>
      <c r="G61" s="320">
        <v>-28700</v>
      </c>
      <c r="H61" s="321">
        <f t="shared" ref="H61" si="4">SUM(F61:G61)</f>
        <v>-29000</v>
      </c>
      <c r="I61" s="322"/>
      <c r="J61" s="323" t="s">
        <v>60</v>
      </c>
      <c r="K61" s="320">
        <v>1200</v>
      </c>
      <c r="L61" s="324">
        <f>SUM(K59:K61)</f>
        <v>-6800</v>
      </c>
      <c r="M61" s="325"/>
      <c r="N61" s="323" t="s">
        <v>62</v>
      </c>
      <c r="O61" s="320">
        <v>8000</v>
      </c>
      <c r="P61" s="323" t="s">
        <v>60</v>
      </c>
      <c r="Q61" s="320">
        <v>-1200</v>
      </c>
      <c r="R61" s="324">
        <f>SUM(O59:O61)+SUM(Q59:Q61)</f>
        <v>6800</v>
      </c>
      <c r="S61" s="320">
        <v>-29000</v>
      </c>
      <c r="T61" s="327">
        <v>4398200</v>
      </c>
      <c r="U61" s="328">
        <v>4097100</v>
      </c>
      <c r="V61" s="355">
        <v>4092400</v>
      </c>
      <c r="W61" s="330">
        <v>1</v>
      </c>
      <c r="X61" s="330">
        <v>0.89</v>
      </c>
      <c r="Y61" s="331">
        <v>1.4119999999999999</v>
      </c>
      <c r="Z61" s="332">
        <v>1.0880000000000001</v>
      </c>
      <c r="AA61" s="333">
        <v>1.0875000000000057</v>
      </c>
      <c r="AB61" s="334">
        <v>2.64</v>
      </c>
      <c r="AC61" s="335">
        <v>161.72999999999999</v>
      </c>
      <c r="AD61" s="352"/>
    </row>
    <row r="62" spans="1:30" ht="27" customHeight="1" x14ac:dyDescent="0.25">
      <c r="A62" s="289"/>
      <c r="B62" s="266"/>
      <c r="C62" s="308"/>
      <c r="D62" s="309"/>
      <c r="E62" s="310"/>
      <c r="F62" s="311"/>
      <c r="G62" s="311"/>
      <c r="H62" s="312"/>
      <c r="I62" s="295"/>
      <c r="J62" s="296"/>
      <c r="K62" s="293"/>
      <c r="L62" s="313"/>
      <c r="M62" s="314"/>
      <c r="N62" s="296"/>
      <c r="O62" s="293"/>
      <c r="P62" s="296"/>
      <c r="Q62" s="293"/>
      <c r="R62" s="313"/>
      <c r="S62" s="311"/>
      <c r="T62" s="299"/>
      <c r="U62" s="300"/>
      <c r="V62" s="353"/>
      <c r="W62" s="302"/>
      <c r="X62" s="302"/>
      <c r="Y62" s="303"/>
      <c r="Z62" s="304"/>
      <c r="AA62" s="305"/>
      <c r="AB62" s="306"/>
      <c r="AC62" s="307">
        <v>161.56</v>
      </c>
      <c r="AD62" s="352"/>
    </row>
    <row r="63" spans="1:30" ht="27" customHeight="1" x14ac:dyDescent="0.25">
      <c r="A63" s="289"/>
      <c r="B63" s="266"/>
      <c r="C63" s="308"/>
      <c r="D63" s="309"/>
      <c r="E63" s="310"/>
      <c r="F63" s="311"/>
      <c r="G63" s="311"/>
      <c r="H63" s="312"/>
      <c r="I63" s="295"/>
      <c r="J63" s="296" t="s">
        <v>64</v>
      </c>
      <c r="K63" s="293">
        <v>-300</v>
      </c>
      <c r="L63" s="313"/>
      <c r="M63" s="314"/>
      <c r="N63" s="296"/>
      <c r="O63" s="293"/>
      <c r="P63" s="296"/>
      <c r="Q63" s="293"/>
      <c r="R63" s="313"/>
      <c r="S63" s="311"/>
      <c r="T63" s="299"/>
      <c r="U63" s="300"/>
      <c r="V63" s="353"/>
      <c r="W63" s="302"/>
      <c r="X63" s="302"/>
      <c r="Y63" s="303"/>
      <c r="Z63" s="304"/>
      <c r="AA63" s="305"/>
      <c r="AB63" s="306"/>
      <c r="AC63" s="307"/>
      <c r="AD63" s="352"/>
    </row>
    <row r="64" spans="1:30" ht="27" customHeight="1" x14ac:dyDescent="0.25">
      <c r="A64" s="316">
        <v>25</v>
      </c>
      <c r="B64" s="279" t="s">
        <v>56</v>
      </c>
      <c r="C64" s="317">
        <v>0.97799999999999998</v>
      </c>
      <c r="D64" s="318">
        <v>0.95</v>
      </c>
      <c r="E64" s="319">
        <v>1.03</v>
      </c>
      <c r="F64" s="320">
        <v>-600</v>
      </c>
      <c r="G64" s="320">
        <v>9500</v>
      </c>
      <c r="H64" s="321">
        <f t="shared" ref="H64" si="5">SUM(F64:G64)</f>
        <v>8900</v>
      </c>
      <c r="I64" s="322"/>
      <c r="J64" s="323" t="s">
        <v>60</v>
      </c>
      <c r="K64" s="320">
        <v>1200</v>
      </c>
      <c r="L64" s="324">
        <f>SUM(K62:K64)</f>
        <v>900</v>
      </c>
      <c r="M64" s="325"/>
      <c r="N64" s="323"/>
      <c r="O64" s="320"/>
      <c r="P64" s="323" t="s">
        <v>60</v>
      </c>
      <c r="Q64" s="320">
        <v>-4100</v>
      </c>
      <c r="R64" s="324">
        <f>SUM(O62:O64)+SUM(Q62:Q64)</f>
        <v>-4100</v>
      </c>
      <c r="S64" s="320">
        <v>5700</v>
      </c>
      <c r="T64" s="327">
        <v>4403900</v>
      </c>
      <c r="U64" s="328">
        <v>4099300</v>
      </c>
      <c r="V64" s="355">
        <v>4097000</v>
      </c>
      <c r="W64" s="330">
        <v>1</v>
      </c>
      <c r="X64" s="330">
        <v>0.89</v>
      </c>
      <c r="Y64" s="331">
        <v>1.4119999999999999</v>
      </c>
      <c r="Z64" s="332">
        <v>1.0880000000000001</v>
      </c>
      <c r="AA64" s="333">
        <v>1.0775000000000006</v>
      </c>
      <c r="AB64" s="334">
        <v>2.6030000000000002</v>
      </c>
      <c r="AC64" s="335">
        <v>161.9</v>
      </c>
      <c r="AD64" s="352"/>
    </row>
    <row r="65" spans="1:30" ht="27" customHeight="1" x14ac:dyDescent="0.25">
      <c r="A65" s="289"/>
      <c r="B65" s="266"/>
      <c r="C65" s="308"/>
      <c r="D65" s="309"/>
      <c r="E65" s="310"/>
      <c r="F65" s="311"/>
      <c r="G65" s="311"/>
      <c r="H65" s="312"/>
      <c r="I65" s="295"/>
      <c r="J65" s="296"/>
      <c r="K65" s="293"/>
      <c r="L65" s="313"/>
      <c r="M65" s="314"/>
      <c r="N65" s="296"/>
      <c r="O65" s="293"/>
      <c r="P65" s="296"/>
      <c r="Q65" s="293"/>
      <c r="R65" s="313"/>
      <c r="S65" s="311"/>
      <c r="T65" s="299"/>
      <c r="U65" s="300"/>
      <c r="V65" s="353"/>
      <c r="W65" s="302"/>
      <c r="X65" s="302"/>
      <c r="Y65" s="303"/>
      <c r="Z65" s="304"/>
      <c r="AA65" s="305"/>
      <c r="AB65" s="306"/>
      <c r="AC65" s="307">
        <v>161.54</v>
      </c>
      <c r="AD65" s="352"/>
    </row>
    <row r="66" spans="1:30" ht="27" customHeight="1" x14ac:dyDescent="0.25">
      <c r="A66" s="289"/>
      <c r="B66" s="266"/>
      <c r="C66" s="308"/>
      <c r="D66" s="309"/>
      <c r="E66" s="310"/>
      <c r="F66" s="311"/>
      <c r="G66" s="311"/>
      <c r="H66" s="312"/>
      <c r="I66" s="295"/>
      <c r="J66" s="296"/>
      <c r="K66" s="293"/>
      <c r="L66" s="313"/>
      <c r="M66" s="314"/>
      <c r="N66" s="296"/>
      <c r="O66" s="293"/>
      <c r="P66" s="296"/>
      <c r="Q66" s="293"/>
      <c r="R66" s="313"/>
      <c r="S66" s="311"/>
      <c r="T66" s="299"/>
      <c r="U66" s="300"/>
      <c r="V66" s="353"/>
      <c r="W66" s="302"/>
      <c r="X66" s="302"/>
      <c r="Y66" s="303"/>
      <c r="Z66" s="304"/>
      <c r="AA66" s="305"/>
      <c r="AB66" s="306"/>
      <c r="AC66" s="307"/>
      <c r="AD66" s="352"/>
    </row>
    <row r="67" spans="1:30" ht="27" customHeight="1" x14ac:dyDescent="0.25">
      <c r="A67" s="316">
        <v>26</v>
      </c>
      <c r="B67" s="279" t="s">
        <v>57</v>
      </c>
      <c r="C67" s="317">
        <v>0.97699999999999998</v>
      </c>
      <c r="D67" s="318">
        <v>0.95</v>
      </c>
      <c r="E67" s="319">
        <v>0.97799999999999998</v>
      </c>
      <c r="F67" s="320">
        <v>-400</v>
      </c>
      <c r="G67" s="320">
        <v>-6800</v>
      </c>
      <c r="H67" s="321">
        <f t="shared" ref="H67" si="6">SUM(F67:G67)</f>
        <v>-7200</v>
      </c>
      <c r="I67" s="322"/>
      <c r="J67" s="323" t="s">
        <v>60</v>
      </c>
      <c r="K67" s="320">
        <v>4100</v>
      </c>
      <c r="L67" s="324">
        <f>SUM(K65:K67)</f>
        <v>4100</v>
      </c>
      <c r="M67" s="325"/>
      <c r="N67" s="323"/>
      <c r="O67" s="320"/>
      <c r="P67" s="323" t="s">
        <v>60</v>
      </c>
      <c r="Q67" s="320">
        <v>-800</v>
      </c>
      <c r="R67" s="324">
        <f>SUM(O65:O67)+SUM(Q65:Q67)</f>
        <v>-800</v>
      </c>
      <c r="S67" s="320">
        <v>-3900</v>
      </c>
      <c r="T67" s="327">
        <v>4400000</v>
      </c>
      <c r="U67" s="328">
        <v>4097000</v>
      </c>
      <c r="V67" s="355">
        <v>4095700</v>
      </c>
      <c r="W67" s="330">
        <v>1</v>
      </c>
      <c r="X67" s="330">
        <v>0.91500000000000004</v>
      </c>
      <c r="Y67" s="331">
        <v>1.4119999999999999</v>
      </c>
      <c r="Z67" s="332">
        <v>1.0880000000000001</v>
      </c>
      <c r="AA67" s="333">
        <v>1.0699999999999932</v>
      </c>
      <c r="AB67" s="334">
        <v>2.577</v>
      </c>
      <c r="AC67" s="335">
        <v>161.85</v>
      </c>
      <c r="AD67" s="352"/>
    </row>
    <row r="68" spans="1:30" ht="27" customHeight="1" x14ac:dyDescent="0.25">
      <c r="A68" s="289"/>
      <c r="B68" s="266"/>
      <c r="C68" s="308"/>
      <c r="D68" s="309"/>
      <c r="E68" s="310"/>
      <c r="F68" s="311"/>
      <c r="G68" s="311"/>
      <c r="H68" s="312"/>
      <c r="I68" s="295"/>
      <c r="J68" s="296"/>
      <c r="K68" s="293"/>
      <c r="L68" s="313"/>
      <c r="M68" s="314"/>
      <c r="N68" s="296"/>
      <c r="O68" s="293"/>
      <c r="P68" s="296"/>
      <c r="Q68" s="293"/>
      <c r="R68" s="313"/>
      <c r="S68" s="311"/>
      <c r="T68" s="299"/>
      <c r="U68" s="300"/>
      <c r="V68" s="353"/>
      <c r="W68" s="302"/>
      <c r="X68" s="302"/>
      <c r="Y68" s="303"/>
      <c r="Z68" s="304"/>
      <c r="AA68" s="305"/>
      <c r="AB68" s="306"/>
      <c r="AC68" s="307">
        <v>161.72</v>
      </c>
      <c r="AD68" s="352"/>
    </row>
    <row r="69" spans="1:30" ht="27" customHeight="1" x14ac:dyDescent="0.25">
      <c r="A69" s="289"/>
      <c r="B69" s="266"/>
      <c r="C69" s="308"/>
      <c r="D69" s="309"/>
      <c r="E69" s="310"/>
      <c r="F69" s="311"/>
      <c r="G69" s="311"/>
      <c r="H69" s="312"/>
      <c r="I69" s="295"/>
      <c r="J69" s="296"/>
      <c r="K69" s="293"/>
      <c r="L69" s="313"/>
      <c r="M69" s="314"/>
      <c r="N69" s="296"/>
      <c r="O69" s="293"/>
      <c r="P69" s="296" t="s">
        <v>61</v>
      </c>
      <c r="Q69" s="293">
        <v>5600</v>
      </c>
      <c r="R69" s="313"/>
      <c r="S69" s="311"/>
      <c r="T69" s="299"/>
      <c r="U69" s="300"/>
      <c r="V69" s="353"/>
      <c r="W69" s="302"/>
      <c r="X69" s="302"/>
      <c r="Y69" s="303"/>
      <c r="Z69" s="304"/>
      <c r="AA69" s="305"/>
      <c r="AB69" s="306"/>
      <c r="AC69" s="307"/>
      <c r="AD69" s="352"/>
    </row>
    <row r="70" spans="1:30" ht="27" customHeight="1" x14ac:dyDescent="0.25">
      <c r="A70" s="316">
        <v>29</v>
      </c>
      <c r="B70" s="279" t="s">
        <v>59</v>
      </c>
      <c r="C70" s="317">
        <v>0.97799999999999998</v>
      </c>
      <c r="D70" s="318">
        <v>0.95</v>
      </c>
      <c r="E70" s="319">
        <v>1.03</v>
      </c>
      <c r="F70" s="320">
        <v>200</v>
      </c>
      <c r="G70" s="320">
        <v>-1600</v>
      </c>
      <c r="H70" s="321">
        <f t="shared" ref="H70" si="7">SUM(F70:G70)</f>
        <v>-1400</v>
      </c>
      <c r="I70" s="322"/>
      <c r="J70" s="323" t="s">
        <v>60</v>
      </c>
      <c r="K70" s="320">
        <v>800</v>
      </c>
      <c r="L70" s="324">
        <f>SUM(K68:K70)</f>
        <v>800</v>
      </c>
      <c r="M70" s="325"/>
      <c r="N70" s="323"/>
      <c r="O70" s="320"/>
      <c r="P70" s="323" t="s">
        <v>60</v>
      </c>
      <c r="Q70" s="320">
        <v>-900</v>
      </c>
      <c r="R70" s="324">
        <f>SUM(O68:O70)+SUM(Q68:Q70)</f>
        <v>4700</v>
      </c>
      <c r="S70" s="320">
        <v>4100</v>
      </c>
      <c r="T70" s="327">
        <v>4404100</v>
      </c>
      <c r="U70" s="328">
        <v>4094700</v>
      </c>
      <c r="V70" s="355">
        <v>4093500</v>
      </c>
      <c r="W70" s="330">
        <v>0.998</v>
      </c>
      <c r="X70" s="330">
        <v>0.90500000000000003</v>
      </c>
      <c r="Y70" s="331">
        <v>1.4119999999999999</v>
      </c>
      <c r="Z70" s="332">
        <v>1.0880000000000001</v>
      </c>
      <c r="AA70" s="333">
        <v>1.0674999999999955</v>
      </c>
      <c r="AB70" s="334">
        <v>2.609</v>
      </c>
      <c r="AC70" s="335">
        <v>161.88</v>
      </c>
      <c r="AD70" s="352"/>
    </row>
    <row r="71" spans="1:30" ht="27" customHeight="1" x14ac:dyDescent="0.25">
      <c r="A71" s="289"/>
      <c r="B71" s="266"/>
      <c r="C71" s="308"/>
      <c r="D71" s="309"/>
      <c r="E71" s="310"/>
      <c r="F71" s="311"/>
      <c r="G71" s="311"/>
      <c r="H71" s="312"/>
      <c r="I71" s="295"/>
      <c r="J71" s="296"/>
      <c r="K71" s="293"/>
      <c r="L71" s="313"/>
      <c r="M71" s="314"/>
      <c r="N71" s="296"/>
      <c r="O71" s="293"/>
      <c r="P71" s="296"/>
      <c r="Q71" s="293"/>
      <c r="R71" s="313"/>
      <c r="S71" s="311"/>
      <c r="T71" s="299"/>
      <c r="U71" s="300"/>
      <c r="V71" s="353"/>
      <c r="W71" s="302"/>
      <c r="X71" s="302"/>
      <c r="Y71" s="303"/>
      <c r="Z71" s="304"/>
      <c r="AA71" s="305"/>
      <c r="AB71" s="306"/>
      <c r="AC71" s="307">
        <v>161.91</v>
      </c>
      <c r="AD71" s="352"/>
    </row>
    <row r="72" spans="1:30" ht="27" customHeight="1" x14ac:dyDescent="0.25">
      <c r="A72" s="289"/>
      <c r="B72" s="266"/>
      <c r="C72" s="308"/>
      <c r="D72" s="309"/>
      <c r="E72" s="310"/>
      <c r="F72" s="311"/>
      <c r="G72" s="311"/>
      <c r="H72" s="312"/>
      <c r="I72" s="295"/>
      <c r="J72" s="296"/>
      <c r="K72" s="293"/>
      <c r="L72" s="313"/>
      <c r="M72" s="314"/>
      <c r="N72" s="296"/>
      <c r="O72" s="293"/>
      <c r="P72" s="296"/>
      <c r="Q72" s="293"/>
      <c r="R72" s="313"/>
      <c r="S72" s="311"/>
      <c r="T72" s="299"/>
      <c r="U72" s="300"/>
      <c r="V72" s="353"/>
      <c r="W72" s="302"/>
      <c r="X72" s="302"/>
      <c r="Y72" s="303"/>
      <c r="Z72" s="304"/>
      <c r="AA72" s="305"/>
      <c r="AB72" s="306"/>
      <c r="AC72" s="307"/>
      <c r="AD72" s="352"/>
    </row>
    <row r="73" spans="1:30" ht="27" customHeight="1" thickBot="1" x14ac:dyDescent="0.3">
      <c r="A73" s="316">
        <v>30</v>
      </c>
      <c r="B73" s="279" t="s">
        <v>58</v>
      </c>
      <c r="C73" s="317">
        <v>0.97599999999999998</v>
      </c>
      <c r="D73" s="318">
        <v>0.95</v>
      </c>
      <c r="E73" s="319">
        <v>0.97799999999999998</v>
      </c>
      <c r="F73" s="320">
        <v>0</v>
      </c>
      <c r="G73" s="320">
        <v>-300</v>
      </c>
      <c r="H73" s="321">
        <f t="shared" ref="H73" si="8">SUM(F73:G73)</f>
        <v>-300</v>
      </c>
      <c r="I73" s="322"/>
      <c r="J73" s="323" t="s">
        <v>60</v>
      </c>
      <c r="K73" s="320">
        <v>900</v>
      </c>
      <c r="L73" s="324">
        <f>SUM(K71:K73)</f>
        <v>900</v>
      </c>
      <c r="M73" s="325"/>
      <c r="N73" s="323"/>
      <c r="O73" s="320"/>
      <c r="P73" s="323" t="s">
        <v>60</v>
      </c>
      <c r="Q73" s="320">
        <v>-600</v>
      </c>
      <c r="R73" s="324">
        <f>SUM(O71:O73)+SUM(Q71:Q73)</f>
        <v>-600</v>
      </c>
      <c r="S73" s="320">
        <v>0</v>
      </c>
      <c r="T73" s="327">
        <v>4404100</v>
      </c>
      <c r="U73" s="328">
        <v>4071200</v>
      </c>
      <c r="V73" s="355">
        <v>4070200</v>
      </c>
      <c r="W73" s="330">
        <v>1</v>
      </c>
      <c r="X73" s="330">
        <v>0.91</v>
      </c>
      <c r="Y73" s="331">
        <v>1.4119999999999999</v>
      </c>
      <c r="Z73" s="332">
        <v>1.0669999999999999</v>
      </c>
      <c r="AA73" s="333">
        <v>1.0725000000000051</v>
      </c>
      <c r="AB73" s="334">
        <v>2.6520000000000001</v>
      </c>
      <c r="AC73" s="335">
        <v>162.41</v>
      </c>
      <c r="AD73" s="352"/>
    </row>
    <row r="74" spans="1:30" ht="22.5" customHeight="1" x14ac:dyDescent="0.2">
      <c r="A74" s="358" t="s">
        <v>35</v>
      </c>
      <c r="B74" s="359"/>
      <c r="C74" s="360"/>
      <c r="D74" s="360"/>
      <c r="E74" s="361"/>
      <c r="F74" s="362"/>
      <c r="G74" s="363"/>
      <c r="H74" s="363"/>
      <c r="I74" s="364"/>
      <c r="J74" s="365" t="s">
        <v>10</v>
      </c>
      <c r="K74" s="366"/>
      <c r="L74" s="367"/>
      <c r="M74" s="368"/>
      <c r="N74" s="369" t="s">
        <v>13</v>
      </c>
      <c r="O74" s="370"/>
      <c r="P74" s="369" t="s">
        <v>13</v>
      </c>
      <c r="Q74" s="370"/>
      <c r="R74" s="371" t="s">
        <v>12</v>
      </c>
      <c r="S74" s="372"/>
      <c r="T74" s="373"/>
      <c r="U74" s="374"/>
      <c r="V74" s="367"/>
      <c r="W74" s="375"/>
      <c r="X74" s="376"/>
      <c r="Y74" s="377"/>
      <c r="Z74" s="378"/>
      <c r="AA74" s="379"/>
      <c r="AB74" s="376"/>
      <c r="AC74" s="380"/>
      <c r="AD74"/>
    </row>
    <row r="75" spans="1:30" ht="20.25" customHeight="1" thickBot="1" x14ac:dyDescent="0.25">
      <c r="A75" s="381" t="s">
        <v>36</v>
      </c>
      <c r="B75" s="382"/>
      <c r="C75" s="383">
        <f>AVERAGE(C8:C73)</f>
        <v>0.84059090909090917</v>
      </c>
      <c r="D75" s="384">
        <f>AVERAGE(D8:D73)</f>
        <v>0.81363636363636338</v>
      </c>
      <c r="E75" s="385">
        <f>AVERAGE(E8:E73)</f>
        <v>0.86472727272727279</v>
      </c>
      <c r="F75" s="386">
        <v>1481</v>
      </c>
      <c r="G75" s="387">
        <v>-43984</v>
      </c>
      <c r="H75" s="387">
        <f>SUM(F75:G75)</f>
        <v>-42503</v>
      </c>
      <c r="I75" s="388"/>
      <c r="J75" s="508">
        <v>25234</v>
      </c>
      <c r="K75" s="509"/>
      <c r="L75" s="389"/>
      <c r="M75" s="390"/>
      <c r="N75" s="528">
        <v>1</v>
      </c>
      <c r="O75" s="529"/>
      <c r="P75" s="528">
        <v>-100072</v>
      </c>
      <c r="Q75" s="529"/>
      <c r="R75" s="391">
        <f>SUM(N75:Q75)</f>
        <v>-100071</v>
      </c>
      <c r="S75" s="392"/>
      <c r="T75" s="393"/>
      <c r="U75" s="394"/>
      <c r="V75" s="395"/>
      <c r="W75" s="396">
        <f t="shared" ref="W75:AC75" si="9">AVERAGE(W8:W73)</f>
        <v>0.87713636363636371</v>
      </c>
      <c r="X75" s="397">
        <f t="shared" si="9"/>
        <v>0.91018181818181809</v>
      </c>
      <c r="Y75" s="398">
        <f t="shared" si="9"/>
        <v>1.3757068181818179</v>
      </c>
      <c r="Z75" s="399">
        <f t="shared" si="9"/>
        <v>1.008409090909091</v>
      </c>
      <c r="AA75" s="400">
        <f t="shared" si="9"/>
        <v>1.0132954545454544</v>
      </c>
      <c r="AB75" s="397">
        <f t="shared" si="9"/>
        <v>2.6228636363636362</v>
      </c>
      <c r="AC75" s="401">
        <f t="shared" si="9"/>
        <v>160.66340909090908</v>
      </c>
      <c r="AD75"/>
    </row>
    <row r="76" spans="1:30" ht="21.75" customHeight="1" x14ac:dyDescent="0.2">
      <c r="A76" s="358" t="s">
        <v>35</v>
      </c>
      <c r="B76" s="359"/>
      <c r="C76" s="402"/>
      <c r="D76" s="403"/>
      <c r="E76" s="404"/>
      <c r="F76" s="259" t="s">
        <v>14</v>
      </c>
      <c r="G76" s="405"/>
      <c r="H76" s="406"/>
      <c r="I76" s="364"/>
      <c r="J76" s="407" t="s">
        <v>11</v>
      </c>
      <c r="K76" s="366"/>
      <c r="L76" s="367"/>
      <c r="M76" s="408"/>
      <c r="N76" s="369" t="s">
        <v>14</v>
      </c>
      <c r="O76" s="370"/>
      <c r="P76" s="369" t="s">
        <v>14</v>
      </c>
      <c r="Q76" s="370"/>
      <c r="R76" s="371" t="s">
        <v>15</v>
      </c>
      <c r="S76" s="409"/>
      <c r="T76" s="410"/>
      <c r="U76" s="374"/>
      <c r="V76" s="373"/>
      <c r="W76" s="411"/>
      <c r="X76" s="412"/>
      <c r="Y76" s="413"/>
      <c r="Z76" s="414"/>
      <c r="AA76" s="414"/>
      <c r="AB76" s="412"/>
      <c r="AC76" s="415"/>
      <c r="AD76"/>
    </row>
    <row r="77" spans="1:30" ht="21" customHeight="1" thickBot="1" x14ac:dyDescent="0.25">
      <c r="A77" s="381" t="s">
        <v>37</v>
      </c>
      <c r="B77" s="382"/>
      <c r="C77" s="416">
        <v>0.84363333333333346</v>
      </c>
      <c r="D77" s="417"/>
      <c r="E77" s="418"/>
      <c r="F77" s="419">
        <v>1150317</v>
      </c>
      <c r="G77" s="420"/>
      <c r="H77" s="421"/>
      <c r="I77" s="388"/>
      <c r="J77" s="508">
        <v>0</v>
      </c>
      <c r="K77" s="509"/>
      <c r="L77" s="389"/>
      <c r="M77" s="390"/>
      <c r="N77" s="510">
        <v>78044</v>
      </c>
      <c r="O77" s="511"/>
      <c r="P77" s="512">
        <v>619237</v>
      </c>
      <c r="Q77" s="513"/>
      <c r="R77" s="422">
        <f>SUM(N77:Q77)</f>
        <v>697281</v>
      </c>
      <c r="S77" s="423"/>
      <c r="T77" s="424"/>
      <c r="U77" s="394"/>
      <c r="V77" s="425"/>
      <c r="W77" s="394"/>
      <c r="X77" s="426"/>
      <c r="Y77" s="427"/>
      <c r="Z77" s="426"/>
      <c r="AA77" s="426"/>
      <c r="AB77" s="426"/>
      <c r="AC77" s="428"/>
      <c r="AD77"/>
    </row>
    <row r="78" spans="1:30" ht="15" customHeight="1" x14ac:dyDescent="0.15">
      <c r="A78" s="243"/>
      <c r="B78" s="243"/>
      <c r="C78" s="243"/>
      <c r="D78" s="243"/>
      <c r="E78" s="243"/>
      <c r="F78" s="429" t="s">
        <v>7</v>
      </c>
      <c r="G78" s="430">
        <v>0.75</v>
      </c>
      <c r="H78" s="431" t="s">
        <v>80</v>
      </c>
      <c r="I78" s="243"/>
      <c r="J78" s="432"/>
      <c r="K78" s="433" t="s">
        <v>31</v>
      </c>
      <c r="L78" s="434">
        <v>2.125</v>
      </c>
      <c r="M78" s="431" t="s">
        <v>86</v>
      </c>
      <c r="N78" s="435"/>
      <c r="O78" s="243"/>
      <c r="P78" s="436" t="s">
        <v>45</v>
      </c>
      <c r="Q78" s="243"/>
      <c r="R78" s="437"/>
      <c r="S78" s="437"/>
      <c r="T78" s="438"/>
      <c r="U78" s="438"/>
      <c r="V78" s="243" t="s">
        <v>77</v>
      </c>
      <c r="W78" s="243"/>
      <c r="X78" s="246"/>
      <c r="Y78" s="247"/>
      <c r="Z78" s="248" t="s">
        <v>69</v>
      </c>
      <c r="AA78" s="248"/>
      <c r="AB78" s="439"/>
      <c r="AC78" s="243"/>
      <c r="AD78"/>
    </row>
    <row r="79" spans="1:30" ht="15" customHeight="1" x14ac:dyDescent="0.15">
      <c r="A79" s="243"/>
      <c r="B79" s="243"/>
      <c r="C79" s="243"/>
      <c r="D79" s="243"/>
      <c r="E79" s="243"/>
      <c r="F79" s="243"/>
      <c r="G79" s="430">
        <v>1</v>
      </c>
      <c r="H79" s="431" t="s">
        <v>102</v>
      </c>
      <c r="I79" s="243"/>
      <c r="J79" s="432"/>
      <c r="K79" s="433" t="s">
        <v>32</v>
      </c>
      <c r="L79" s="440">
        <v>3.15</v>
      </c>
      <c r="M79" s="431" t="s">
        <v>103</v>
      </c>
      <c r="N79" s="243"/>
      <c r="O79" s="243"/>
      <c r="P79" s="435" t="s">
        <v>46</v>
      </c>
      <c r="Q79" s="243"/>
      <c r="R79" s="437"/>
      <c r="S79" s="437"/>
      <c r="T79" s="438"/>
      <c r="U79" s="438"/>
      <c r="V79" s="243" t="s">
        <v>52</v>
      </c>
      <c r="W79" s="431"/>
      <c r="X79" s="246"/>
      <c r="Y79" s="247"/>
      <c r="Z79" s="248"/>
      <c r="AA79" s="248"/>
      <c r="AB79" s="441"/>
      <c r="AC79" s="243"/>
      <c r="AD79"/>
    </row>
    <row r="80" spans="1:30" ht="15" customHeight="1" x14ac:dyDescent="0.15">
      <c r="A80" s="243"/>
      <c r="B80" s="243"/>
      <c r="C80" s="243"/>
      <c r="D80" s="243"/>
      <c r="E80" s="243"/>
      <c r="F80" s="243"/>
      <c r="G80" s="430">
        <v>1.25</v>
      </c>
      <c r="H80" s="431" t="s">
        <v>104</v>
      </c>
      <c r="I80" s="243"/>
      <c r="J80" s="432"/>
      <c r="K80" s="433"/>
      <c r="L80" s="440"/>
      <c r="M80" s="431"/>
      <c r="N80" s="243"/>
      <c r="O80" s="442"/>
      <c r="P80" s="243" t="s">
        <v>51</v>
      </c>
      <c r="Q80" s="243"/>
      <c r="R80" s="443"/>
      <c r="S80" s="444"/>
      <c r="T80" s="438"/>
      <c r="U80" s="438"/>
      <c r="V80" s="431" t="s">
        <v>71</v>
      </c>
      <c r="W80" s="431"/>
      <c r="X80" s="246"/>
      <c r="Y80" s="247"/>
      <c r="Z80" s="248"/>
      <c r="AA80" s="248"/>
      <c r="AB80" s="248"/>
      <c r="AC80" s="243"/>
      <c r="AD80"/>
    </row>
    <row r="81" spans="1:30" ht="15" customHeight="1" x14ac:dyDescent="0.15">
      <c r="A81" s="243"/>
      <c r="B81" s="243"/>
      <c r="C81" s="243"/>
      <c r="D81" s="243"/>
      <c r="E81" s="243"/>
      <c r="K81" s="514"/>
      <c r="L81" s="514"/>
      <c r="M81" s="445"/>
      <c r="N81" s="446"/>
      <c r="O81" s="442"/>
      <c r="P81" s="243" t="s">
        <v>105</v>
      </c>
      <c r="Q81" s="447"/>
      <c r="R81" s="435"/>
      <c r="S81" s="435"/>
      <c r="T81" s="442"/>
      <c r="U81" s="243"/>
      <c r="V81" s="431" t="s">
        <v>70</v>
      </c>
      <c r="X81" s="246"/>
      <c r="Y81" s="247"/>
      <c r="Z81" s="248"/>
      <c r="AA81" s="248"/>
      <c r="AB81" s="248"/>
      <c r="AC81"/>
      <c r="AD81"/>
    </row>
    <row r="82" spans="1:30" x14ac:dyDescent="0.15">
      <c r="A82" s="431"/>
      <c r="B82" s="243"/>
      <c r="C82" s="243"/>
      <c r="D82" s="243"/>
      <c r="E82" s="243"/>
      <c r="L82" s="250"/>
      <c r="M82" s="448"/>
      <c r="N82" s="446"/>
      <c r="O82" s="442"/>
      <c r="P82" s="243"/>
      <c r="Q82" s="449"/>
      <c r="R82" s="445"/>
      <c r="S82" s="446"/>
      <c r="T82" s="442"/>
      <c r="U82" s="243"/>
      <c r="X82" s="246"/>
      <c r="Y82" s="247"/>
      <c r="Z82" s="248"/>
      <c r="AA82" s="248"/>
      <c r="AB82" s="248"/>
      <c r="AC82" s="248"/>
      <c r="AD82" s="450"/>
    </row>
    <row r="83" spans="1:30" x14ac:dyDescent="0.15">
      <c r="L83" s="250"/>
      <c r="O83" s="442"/>
      <c r="P83" s="442"/>
    </row>
    <row r="84" spans="1:30" ht="14.25" x14ac:dyDescent="0.15">
      <c r="C84" s="309"/>
      <c r="D84" s="309"/>
      <c r="E84" s="243"/>
      <c r="O84" s="442"/>
      <c r="Q84" s="451"/>
      <c r="R84" s="445"/>
      <c r="S84" s="452"/>
      <c r="T84" s="243"/>
    </row>
    <row r="85" spans="1:30" ht="14.25" x14ac:dyDescent="0.15">
      <c r="C85" s="309"/>
      <c r="D85" s="309"/>
      <c r="F85" s="243"/>
      <c r="J85" s="243"/>
      <c r="P85" s="250"/>
    </row>
    <row r="86" spans="1:30" ht="14.25" x14ac:dyDescent="0.15">
      <c r="C86" s="309"/>
      <c r="D86" s="309"/>
      <c r="F86" s="250"/>
      <c r="G86" s="449"/>
      <c r="H86" s="445"/>
      <c r="I86" s="446"/>
      <c r="J86" s="243"/>
    </row>
    <row r="87" spans="1:30" ht="14.25" x14ac:dyDescent="0.15">
      <c r="C87" s="309"/>
      <c r="D87" s="309"/>
      <c r="F87" s="243"/>
      <c r="G87" s="449"/>
      <c r="H87" s="445"/>
      <c r="I87" s="446"/>
      <c r="J87" s="442"/>
    </row>
    <row r="88" spans="1:30" ht="14.25" x14ac:dyDescent="0.15">
      <c r="C88" s="453"/>
      <c r="D88" s="453"/>
      <c r="F88" s="442"/>
      <c r="G88" s="449"/>
      <c r="H88" s="445"/>
      <c r="I88" s="446"/>
      <c r="J88" s="442"/>
    </row>
    <row r="89" spans="1:30" ht="14.25" x14ac:dyDescent="0.15">
      <c r="C89" s="309"/>
      <c r="D89" s="309"/>
      <c r="F89" s="454"/>
      <c r="G89" s="449"/>
      <c r="H89" s="445"/>
      <c r="I89" s="446"/>
      <c r="J89" s="243"/>
    </row>
    <row r="90" spans="1:30" ht="14.25" x14ac:dyDescent="0.15">
      <c r="C90" s="309"/>
      <c r="D90" s="309"/>
    </row>
    <row r="91" spans="1:30" ht="14.25" x14ac:dyDescent="0.15">
      <c r="C91" s="309"/>
      <c r="D91" s="309"/>
    </row>
    <row r="92" spans="1:30" ht="14.25" x14ac:dyDescent="0.15">
      <c r="C92" s="309"/>
      <c r="D92" s="309"/>
    </row>
    <row r="93" spans="1:30" ht="14.25" x14ac:dyDescent="0.15">
      <c r="C93" s="309"/>
      <c r="D93" s="309"/>
    </row>
    <row r="94" spans="1:30" ht="14.25" x14ac:dyDescent="0.15">
      <c r="C94" s="309"/>
      <c r="D94" s="309"/>
    </row>
    <row r="95" spans="1:30" ht="14.25" x14ac:dyDescent="0.15">
      <c r="C95" s="309"/>
      <c r="D95" s="309"/>
    </row>
    <row r="96" spans="1:30" ht="14.25" x14ac:dyDescent="0.15">
      <c r="C96" s="309"/>
      <c r="D96" s="309"/>
    </row>
    <row r="97" spans="3:4" ht="14.25" x14ac:dyDescent="0.15">
      <c r="C97" s="309"/>
      <c r="D97" s="309"/>
    </row>
    <row r="98" spans="3:4" ht="14.25" x14ac:dyDescent="0.15">
      <c r="C98" s="309"/>
      <c r="D98" s="309"/>
    </row>
    <row r="99" spans="3:4" ht="14.25" x14ac:dyDescent="0.15">
      <c r="C99" s="309"/>
      <c r="D99" s="309"/>
    </row>
    <row r="100" spans="3:4" ht="14.25" x14ac:dyDescent="0.15">
      <c r="C100" s="309"/>
      <c r="D100" s="309"/>
    </row>
    <row r="101" spans="3:4" ht="14.25" x14ac:dyDescent="0.15">
      <c r="C101" s="309"/>
      <c r="D101" s="309"/>
    </row>
    <row r="102" spans="3:4" ht="14.25" x14ac:dyDescent="0.15">
      <c r="C102" s="309"/>
      <c r="D102" s="309"/>
    </row>
    <row r="103" spans="3:4" ht="14.25" x14ac:dyDescent="0.15">
      <c r="C103" s="309"/>
      <c r="D103" s="309"/>
    </row>
    <row r="104" spans="3:4" ht="14.25" x14ac:dyDescent="0.15">
      <c r="C104" s="309"/>
      <c r="D104" s="309"/>
    </row>
    <row r="105" spans="3:4" ht="14.25" x14ac:dyDescent="0.15">
      <c r="C105" s="309"/>
      <c r="D105" s="309"/>
    </row>
    <row r="106" spans="3:4" ht="14.25" x14ac:dyDescent="0.15">
      <c r="C106" s="309"/>
      <c r="D106" s="309"/>
    </row>
    <row r="107" spans="3:4" ht="14.25" x14ac:dyDescent="0.15">
      <c r="C107" s="309"/>
      <c r="D107" s="309"/>
    </row>
    <row r="108" spans="3:4" ht="14.25" x14ac:dyDescent="0.15">
      <c r="C108" s="309"/>
      <c r="D108" s="309"/>
    </row>
    <row r="109" spans="3:4" ht="14.25" x14ac:dyDescent="0.15">
      <c r="C109" s="309"/>
      <c r="D109" s="309"/>
    </row>
    <row r="110" spans="3:4" ht="14.25" x14ac:dyDescent="0.15">
      <c r="C110" s="309"/>
      <c r="D110" s="309"/>
    </row>
    <row r="111" spans="3:4" ht="14.25" x14ac:dyDescent="0.15">
      <c r="C111" s="309"/>
      <c r="D111" s="309"/>
    </row>
    <row r="112" spans="3:4" ht="14.25" x14ac:dyDescent="0.15">
      <c r="C112" s="309"/>
      <c r="D112" s="309"/>
    </row>
    <row r="113" spans="3:4" ht="14.25" x14ac:dyDescent="0.15">
      <c r="C113" s="309"/>
      <c r="D113" s="309"/>
    </row>
    <row r="114" spans="3:4" ht="14.25" x14ac:dyDescent="0.15">
      <c r="C114" s="309"/>
      <c r="D114" s="309"/>
    </row>
    <row r="115" spans="3:4" ht="14.25" x14ac:dyDescent="0.15">
      <c r="C115" s="309"/>
      <c r="D115" s="309"/>
    </row>
    <row r="116" spans="3:4" ht="14.25" x14ac:dyDescent="0.15">
      <c r="C116" s="309"/>
      <c r="D116" s="309"/>
    </row>
    <row r="117" spans="3:4" ht="14.25" x14ac:dyDescent="0.15">
      <c r="C117" s="309"/>
      <c r="D117" s="309"/>
    </row>
    <row r="118" spans="3:4" ht="14.25" x14ac:dyDescent="0.15">
      <c r="C118" s="309"/>
      <c r="D118" s="309"/>
    </row>
    <row r="119" spans="3:4" ht="14.25" x14ac:dyDescent="0.15">
      <c r="C119" s="309"/>
      <c r="D119" s="309"/>
    </row>
    <row r="120" spans="3:4" ht="14.25" x14ac:dyDescent="0.15">
      <c r="C120" s="309"/>
      <c r="D120" s="309"/>
    </row>
    <row r="121" spans="3:4" ht="14.25" x14ac:dyDescent="0.15">
      <c r="C121" s="309"/>
      <c r="D121" s="309"/>
    </row>
    <row r="122" spans="3:4" ht="14.25" x14ac:dyDescent="0.15">
      <c r="C122" s="309"/>
      <c r="D122" s="309"/>
    </row>
    <row r="123" spans="3:4" ht="14.25" x14ac:dyDescent="0.15">
      <c r="C123" s="309"/>
      <c r="D123" s="309"/>
    </row>
    <row r="124" spans="3:4" ht="14.25" x14ac:dyDescent="0.15">
      <c r="C124" s="309"/>
      <c r="D124" s="309"/>
    </row>
    <row r="125" spans="3:4" ht="14.25" x14ac:dyDescent="0.15">
      <c r="C125" s="309"/>
      <c r="D125" s="309"/>
    </row>
    <row r="126" spans="3:4" ht="14.25" x14ac:dyDescent="0.15">
      <c r="C126" s="309"/>
      <c r="D126" s="309"/>
    </row>
    <row r="127" spans="3:4" ht="14.25" x14ac:dyDescent="0.15">
      <c r="C127" s="309"/>
      <c r="D127" s="309"/>
    </row>
    <row r="128" spans="3:4" ht="14.25" x14ac:dyDescent="0.15">
      <c r="C128" s="309"/>
      <c r="D128" s="309"/>
    </row>
    <row r="129" spans="3:4" ht="14.25" x14ac:dyDescent="0.15">
      <c r="C129" s="309"/>
      <c r="D129" s="309"/>
    </row>
    <row r="130" spans="3:4" ht="14.25" x14ac:dyDescent="0.15">
      <c r="C130" s="309"/>
      <c r="D130" s="309"/>
    </row>
    <row r="131" spans="3:4" ht="14.25" x14ac:dyDescent="0.15">
      <c r="C131" s="309"/>
      <c r="D131" s="309"/>
    </row>
    <row r="132" spans="3:4" ht="14.25" x14ac:dyDescent="0.15">
      <c r="C132" s="309"/>
      <c r="D132" s="309"/>
    </row>
    <row r="133" spans="3:4" ht="14.25" x14ac:dyDescent="0.15">
      <c r="C133" s="309"/>
      <c r="D133" s="309"/>
    </row>
    <row r="134" spans="3:4" ht="14.25" x14ac:dyDescent="0.15">
      <c r="C134" s="309"/>
      <c r="D134" s="309"/>
    </row>
    <row r="135" spans="3:4" ht="14.25" x14ac:dyDescent="0.15">
      <c r="C135" s="309"/>
      <c r="D135" s="309"/>
    </row>
    <row r="136" spans="3:4" ht="14.25" x14ac:dyDescent="0.15">
      <c r="C136" s="309"/>
      <c r="D136" s="309"/>
    </row>
    <row r="137" spans="3:4" ht="14.25" x14ac:dyDescent="0.15">
      <c r="C137" s="309"/>
      <c r="D137" s="309"/>
    </row>
    <row r="138" spans="3:4" ht="14.25" x14ac:dyDescent="0.15">
      <c r="C138" s="309"/>
      <c r="D138" s="309"/>
    </row>
    <row r="139" spans="3:4" ht="14.25" x14ac:dyDescent="0.15">
      <c r="C139" s="309"/>
      <c r="D139" s="309"/>
    </row>
    <row r="140" spans="3:4" x14ac:dyDescent="0.15">
      <c r="C140" s="455"/>
      <c r="D140" s="455"/>
    </row>
  </sheetData>
  <mergeCells count="12">
    <mergeCell ref="J77:K77"/>
    <mergeCell ref="N77:O77"/>
    <mergeCell ref="P77:Q77"/>
    <mergeCell ref="K81:L81"/>
    <mergeCell ref="A5:B7"/>
    <mergeCell ref="M5:R5"/>
    <mergeCell ref="S5:V5"/>
    <mergeCell ref="Z5:AA5"/>
    <mergeCell ref="Z6:AA6"/>
    <mergeCell ref="J75:K75"/>
    <mergeCell ref="N75:O75"/>
    <mergeCell ref="P75:Q7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2024-02-01T06:30:12Z</dcterms:created>
  <dcterms:modified xsi:type="dcterms:W3CDTF">2026-07-01T09:23:40Z</dcterms:modified>
</cp:coreProperties>
</file>