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d_510_企画部\マンスリーデータ\★2020ウェブサイト刷新用PDF統合版\"/>
    </mc:Choice>
  </mc:AlternateContent>
  <bookViews>
    <workbookView xWindow="1395" yWindow="4380" windowWidth="15360" windowHeight="8370"/>
  </bookViews>
  <sheets>
    <sheet name="12月" sheetId="14" r:id="rId1"/>
    <sheet name="11月" sheetId="13" r:id="rId2"/>
    <sheet name="10月" sheetId="12" r:id="rId3"/>
    <sheet name="9月" sheetId="9" r:id="rId4"/>
    <sheet name="8月" sheetId="10" r:id="rId5"/>
    <sheet name="7月" sheetId="8" r:id="rId6"/>
    <sheet name="6月" sheetId="7" r:id="rId7"/>
    <sheet name="5月" sheetId="6" r:id="rId8"/>
    <sheet name="4月" sheetId="5" r:id="rId9"/>
    <sheet name="3月" sheetId="4" r:id="rId10"/>
    <sheet name="2月" sheetId="3" r:id="rId11"/>
    <sheet name="1月" sheetId="1" r:id="rId12"/>
  </sheets>
  <definedNames>
    <definedName name="_xlnm.Print_Area" localSheetId="2">'10月'!$A$1:$Z$82</definedName>
    <definedName name="_xlnm.Print_Area" localSheetId="1">'11月'!$A$1:$Z$76</definedName>
    <definedName name="_xlnm.Print_Area" localSheetId="0">'12月'!$A$1:$Z$85</definedName>
    <definedName name="_xlnm.Print_Area" localSheetId="11">'1月'!$A$1:$Z$72</definedName>
    <definedName name="_xlnm.Print_Area" localSheetId="10">'2月'!$A$1:$Z$69</definedName>
    <definedName name="_xlnm.Print_Area" localSheetId="9">'3月'!$A$1:$Z$99</definedName>
    <definedName name="_xlnm.Print_Area" localSheetId="8">'4月'!$A$1:$Z$93</definedName>
    <definedName name="_xlnm.Print_Area" localSheetId="6">'6月'!$A$1:$Z$91</definedName>
    <definedName name="_xlnm.Print_Area" localSheetId="5">'7月'!$A$1:$Z$81</definedName>
    <definedName name="_xlnm.Print_Area" localSheetId="4">'8月'!$A$1:$Z$78</definedName>
    <definedName name="_xlnm.Print_Area" localSheetId="3">'9月'!$A$1:$Z$82</definedName>
  </definedNames>
  <calcPr calcId="162913"/>
</workbook>
</file>

<file path=xl/calcChain.xml><?xml version="1.0" encoding="utf-8"?>
<calcChain xmlns="http://schemas.openxmlformats.org/spreadsheetml/2006/main">
  <c r="G10" i="14" l="1"/>
  <c r="K10" i="14"/>
  <c r="Q10" i="14"/>
  <c r="G14" i="14"/>
  <c r="K14" i="14"/>
  <c r="Q14" i="14"/>
  <c r="G17" i="14"/>
  <c r="K17" i="14"/>
  <c r="Q17" i="14"/>
  <c r="G20" i="14"/>
  <c r="K20" i="14"/>
  <c r="Q20" i="14"/>
  <c r="G23" i="14"/>
  <c r="K23" i="14"/>
  <c r="Q23" i="14"/>
  <c r="G26" i="14"/>
  <c r="K26" i="14"/>
  <c r="Q26" i="14"/>
  <c r="G29" i="14"/>
  <c r="K29" i="14"/>
  <c r="Q29" i="14"/>
  <c r="G32" i="14"/>
  <c r="K32" i="14"/>
  <c r="Q32" i="14"/>
  <c r="G35" i="14"/>
  <c r="K35" i="14"/>
  <c r="Q35" i="14"/>
  <c r="G38" i="14"/>
  <c r="K38" i="14"/>
  <c r="Q38" i="14"/>
  <c r="G42" i="14"/>
  <c r="K42" i="14"/>
  <c r="Q42" i="14"/>
  <c r="G45" i="14"/>
  <c r="K45" i="14"/>
  <c r="Q45" i="14"/>
  <c r="G48" i="14"/>
  <c r="K48" i="14"/>
  <c r="Q48" i="14"/>
  <c r="G52" i="14"/>
  <c r="K52" i="14"/>
  <c r="Q52" i="14"/>
  <c r="G55" i="14"/>
  <c r="K55" i="14"/>
  <c r="Q55" i="14"/>
  <c r="G58" i="14"/>
  <c r="K58" i="14"/>
  <c r="Q58" i="14"/>
  <c r="G61" i="14"/>
  <c r="K61" i="14"/>
  <c r="Q61" i="14"/>
  <c r="G64" i="14"/>
  <c r="K64" i="14"/>
  <c r="Q64" i="14"/>
  <c r="G68" i="14"/>
  <c r="K68" i="14"/>
  <c r="Q68" i="14"/>
  <c r="G71" i="14"/>
  <c r="K71" i="14"/>
  <c r="Q71" i="14"/>
  <c r="G74" i="14"/>
  <c r="K74" i="14"/>
  <c r="Q74" i="14"/>
  <c r="G77" i="14"/>
  <c r="K77" i="14"/>
  <c r="Q77" i="14"/>
  <c r="C79" i="14"/>
  <c r="Q79" i="14"/>
  <c r="V79" i="14"/>
  <c r="W79" i="14"/>
  <c r="X79" i="14"/>
  <c r="Y79" i="14"/>
  <c r="Z79" i="14"/>
  <c r="Q81" i="14"/>
  <c r="Q72" i="13" l="1"/>
  <c r="Z70" i="13"/>
  <c r="Y70" i="13"/>
  <c r="X70" i="13"/>
  <c r="W70" i="13"/>
  <c r="V70" i="13"/>
  <c r="Q70" i="13"/>
  <c r="G70" i="13"/>
  <c r="C70" i="13"/>
  <c r="Q68" i="13"/>
  <c r="K68" i="13"/>
  <c r="G68" i="13"/>
  <c r="Q65" i="13"/>
  <c r="K65" i="13"/>
  <c r="G65" i="13"/>
  <c r="Q61" i="13"/>
  <c r="K61" i="13"/>
  <c r="G61" i="13"/>
  <c r="Q58" i="13"/>
  <c r="K58" i="13"/>
  <c r="G58" i="13"/>
  <c r="Q54" i="13"/>
  <c r="K54" i="13"/>
  <c r="G54" i="13"/>
  <c r="Q51" i="13"/>
  <c r="K51" i="13"/>
  <c r="G51" i="13"/>
  <c r="Q48" i="13"/>
  <c r="K48" i="13"/>
  <c r="G48" i="13"/>
  <c r="Q45" i="13"/>
  <c r="K45" i="13"/>
  <c r="G45" i="13"/>
  <c r="Q42" i="13"/>
  <c r="K42" i="13"/>
  <c r="G42" i="13"/>
  <c r="Q39" i="13"/>
  <c r="K39" i="13"/>
  <c r="G39" i="13"/>
  <c r="Q36" i="13"/>
  <c r="K36" i="13"/>
  <c r="G36" i="13"/>
  <c r="Q33" i="13"/>
  <c r="K33" i="13"/>
  <c r="G33" i="13"/>
  <c r="Q28" i="13"/>
  <c r="K28" i="13"/>
  <c r="G28" i="13"/>
  <c r="Q25" i="13"/>
  <c r="K25" i="13"/>
  <c r="G25" i="13"/>
  <c r="Q22" i="13"/>
  <c r="K22" i="13"/>
  <c r="G22" i="13"/>
  <c r="Q19" i="13"/>
  <c r="K19" i="13"/>
  <c r="G19" i="13"/>
  <c r="Q16" i="13"/>
  <c r="K16" i="13"/>
  <c r="G16" i="13"/>
  <c r="Q13" i="13"/>
  <c r="K13" i="13"/>
  <c r="G13" i="13"/>
  <c r="Q10" i="13"/>
  <c r="K10" i="13"/>
  <c r="G10" i="13"/>
  <c r="G10" i="12" l="1"/>
  <c r="K10" i="12"/>
  <c r="Q10" i="12"/>
  <c r="G13" i="12"/>
  <c r="K13" i="12"/>
  <c r="Q13" i="12"/>
  <c r="G16" i="12"/>
  <c r="K16" i="12"/>
  <c r="Q16" i="12"/>
  <c r="G19" i="12"/>
  <c r="K19" i="12"/>
  <c r="Q19" i="12"/>
  <c r="G22" i="12"/>
  <c r="K22" i="12"/>
  <c r="Q22" i="12"/>
  <c r="G25" i="12"/>
  <c r="K25" i="12"/>
  <c r="Q25" i="12"/>
  <c r="G28" i="12"/>
  <c r="K28" i="12"/>
  <c r="Q28" i="12"/>
  <c r="G31" i="12"/>
  <c r="K31" i="12"/>
  <c r="Q31" i="12"/>
  <c r="G34" i="12"/>
  <c r="K34" i="12"/>
  <c r="Q34" i="12"/>
  <c r="G37" i="12"/>
  <c r="K37" i="12"/>
  <c r="Q37" i="12"/>
  <c r="G40" i="12"/>
  <c r="K40" i="12"/>
  <c r="Q40" i="12"/>
  <c r="G43" i="12"/>
  <c r="K43" i="12"/>
  <c r="Q43" i="12"/>
  <c r="G46" i="12"/>
  <c r="K46" i="12"/>
  <c r="Q46" i="12"/>
  <c r="G49" i="12"/>
  <c r="K49" i="12"/>
  <c r="Q49" i="12"/>
  <c r="G52" i="12"/>
  <c r="K52" i="12"/>
  <c r="Q52" i="12"/>
  <c r="G56" i="12"/>
  <c r="K56" i="12"/>
  <c r="Q56" i="12"/>
  <c r="G59" i="12"/>
  <c r="K59" i="12"/>
  <c r="Q59" i="12"/>
  <c r="G62" i="12"/>
  <c r="K62" i="12"/>
  <c r="Q62" i="12"/>
  <c r="G65" i="12"/>
  <c r="K65" i="12"/>
  <c r="Q65" i="12"/>
  <c r="G68" i="12"/>
  <c r="K68" i="12"/>
  <c r="Q68" i="12"/>
  <c r="G71" i="12"/>
  <c r="K71" i="12"/>
  <c r="Q71" i="12"/>
  <c r="G74" i="12"/>
  <c r="K74" i="12"/>
  <c r="Q74" i="12"/>
  <c r="V76" i="12"/>
  <c r="W76" i="12"/>
  <c r="X76" i="12"/>
  <c r="Y76" i="12"/>
  <c r="Z76" i="12"/>
  <c r="Q74" i="10" l="1"/>
  <c r="Z72" i="10"/>
  <c r="Y72" i="10"/>
  <c r="X72" i="10"/>
  <c r="W72" i="10"/>
  <c r="V72" i="10"/>
  <c r="Q72" i="10"/>
  <c r="C72" i="10"/>
  <c r="Q70" i="10"/>
  <c r="K70" i="10"/>
  <c r="G70" i="10"/>
  <c r="Q67" i="10"/>
  <c r="K67" i="10"/>
  <c r="G67" i="10"/>
  <c r="Q64" i="10"/>
  <c r="K64" i="10"/>
  <c r="G64" i="10"/>
  <c r="Q60" i="10"/>
  <c r="K60" i="10"/>
  <c r="G60" i="10"/>
  <c r="Q57" i="10"/>
  <c r="K57" i="10"/>
  <c r="G57" i="10"/>
  <c r="Q54" i="10"/>
  <c r="K54" i="10"/>
  <c r="G54" i="10"/>
  <c r="Q51" i="10"/>
  <c r="K51" i="10"/>
  <c r="G51" i="10"/>
  <c r="Q47" i="10"/>
  <c r="K47" i="10"/>
  <c r="G47" i="10"/>
  <c r="Q44" i="10"/>
  <c r="K44" i="10"/>
  <c r="G44" i="10"/>
  <c r="Q41" i="10"/>
  <c r="K41" i="10"/>
  <c r="G41" i="10"/>
  <c r="Q38" i="10"/>
  <c r="K38" i="10"/>
  <c r="G38" i="10"/>
  <c r="Q35" i="10"/>
  <c r="K35" i="10"/>
  <c r="G35" i="10"/>
  <c r="Q31" i="10"/>
  <c r="K31" i="10"/>
  <c r="G31" i="10"/>
  <c r="Q28" i="10"/>
  <c r="K28" i="10"/>
  <c r="G28" i="10"/>
  <c r="Q25" i="10"/>
  <c r="K25" i="10"/>
  <c r="G25" i="10"/>
  <c r="Q22" i="10"/>
  <c r="K22" i="10"/>
  <c r="G22" i="10"/>
  <c r="Q19" i="10"/>
  <c r="K19" i="10"/>
  <c r="G19" i="10"/>
  <c r="Q16" i="10"/>
  <c r="K16" i="10"/>
  <c r="G16" i="10"/>
  <c r="Q13" i="10"/>
  <c r="K13" i="10"/>
  <c r="G13" i="10"/>
  <c r="Q10" i="10"/>
  <c r="K10" i="10"/>
  <c r="G10" i="10"/>
  <c r="Q78" i="9" l="1"/>
  <c r="Z76" i="9"/>
  <c r="Y76" i="9"/>
  <c r="X76" i="9"/>
  <c r="W76" i="9"/>
  <c r="V76" i="9"/>
  <c r="Q76" i="9"/>
  <c r="Q74" i="9"/>
  <c r="K74" i="9"/>
  <c r="G74" i="9"/>
  <c r="Q71" i="9"/>
  <c r="K71" i="9"/>
  <c r="G71" i="9"/>
  <c r="Q67" i="9"/>
  <c r="K67" i="9"/>
  <c r="G67" i="9"/>
  <c r="Q64" i="9"/>
  <c r="K64" i="9"/>
  <c r="G64" i="9"/>
  <c r="Q60" i="9"/>
  <c r="K60" i="9"/>
  <c r="G60" i="9"/>
  <c r="Q57" i="9"/>
  <c r="K57" i="9"/>
  <c r="G57" i="9"/>
  <c r="Q54" i="9"/>
  <c r="K54" i="9"/>
  <c r="G54" i="9"/>
  <c r="Q49" i="9"/>
  <c r="K49" i="9"/>
  <c r="G49" i="9"/>
  <c r="Q46" i="9"/>
  <c r="K46" i="9"/>
  <c r="G46" i="9"/>
  <c r="Q43" i="9"/>
  <c r="K43" i="9"/>
  <c r="G43" i="9"/>
  <c r="Q40" i="9"/>
  <c r="K40" i="9"/>
  <c r="G40" i="9"/>
  <c r="Q36" i="9"/>
  <c r="K36" i="9"/>
  <c r="G36" i="9"/>
  <c r="Q33" i="9"/>
  <c r="K33" i="9"/>
  <c r="G33" i="9"/>
  <c r="Q30" i="9"/>
  <c r="K30" i="9"/>
  <c r="G30" i="9"/>
  <c r="Q27" i="9"/>
  <c r="K27" i="9"/>
  <c r="G27" i="9"/>
  <c r="Q24" i="9"/>
  <c r="K24" i="9"/>
  <c r="G24" i="9"/>
  <c r="Q21" i="9"/>
  <c r="K21" i="9"/>
  <c r="G21" i="9"/>
  <c r="Q17" i="9"/>
  <c r="K17" i="9"/>
  <c r="G17" i="9"/>
  <c r="Q14" i="9"/>
  <c r="K14" i="9"/>
  <c r="G14" i="9"/>
  <c r="Q10" i="9"/>
  <c r="K10" i="9"/>
  <c r="G10" i="9"/>
  <c r="Z75" i="8" l="1"/>
  <c r="Y75" i="8"/>
  <c r="X75" i="8"/>
  <c r="W75" i="8"/>
  <c r="V75" i="8"/>
  <c r="C75" i="8"/>
  <c r="Q73" i="8"/>
  <c r="K73" i="8"/>
  <c r="G73" i="8"/>
  <c r="Q70" i="8"/>
  <c r="K70" i="8"/>
  <c r="G70" i="8"/>
  <c r="Q67" i="8"/>
  <c r="K67" i="8"/>
  <c r="G67" i="8"/>
  <c r="Q64" i="8"/>
  <c r="K64" i="8"/>
  <c r="G64" i="8"/>
  <c r="Q61" i="8"/>
  <c r="K61" i="8"/>
  <c r="G61" i="8"/>
  <c r="Q58" i="8"/>
  <c r="K58" i="8"/>
  <c r="G58" i="8"/>
  <c r="Q55" i="8"/>
  <c r="K55" i="8"/>
  <c r="G55" i="8"/>
  <c r="Q52" i="8"/>
  <c r="K52" i="8"/>
  <c r="G52" i="8"/>
  <c r="Q49" i="8"/>
  <c r="K49" i="8"/>
  <c r="G49" i="8"/>
  <c r="Q45" i="8"/>
  <c r="K45" i="8"/>
  <c r="G45" i="8"/>
  <c r="Q42" i="8"/>
  <c r="K42" i="8"/>
  <c r="G42" i="8"/>
  <c r="Q39" i="8"/>
  <c r="K39" i="8"/>
  <c r="G39" i="8"/>
  <c r="Q36" i="8"/>
  <c r="K36" i="8"/>
  <c r="G36" i="8"/>
  <c r="Q33" i="8"/>
  <c r="K33" i="8"/>
  <c r="G33" i="8"/>
  <c r="Q30" i="8"/>
  <c r="K30" i="8"/>
  <c r="G30" i="8"/>
  <c r="Q27" i="8"/>
  <c r="K27" i="8"/>
  <c r="G27" i="8"/>
  <c r="Q23" i="8"/>
  <c r="K23" i="8"/>
  <c r="G23" i="8"/>
  <c r="Q20" i="8"/>
  <c r="K20" i="8"/>
  <c r="G20" i="8"/>
  <c r="Q17" i="8"/>
  <c r="K17" i="8"/>
  <c r="G17" i="8"/>
  <c r="Q13" i="8"/>
  <c r="K13" i="8"/>
  <c r="G13" i="8"/>
  <c r="Q10" i="8"/>
  <c r="K10" i="8"/>
  <c r="G10" i="8"/>
  <c r="Z85" i="7" l="1"/>
  <c r="Y85" i="7"/>
  <c r="X85" i="7"/>
  <c r="W85" i="7"/>
  <c r="V85" i="7"/>
  <c r="C85" i="7"/>
  <c r="Q83" i="7"/>
  <c r="K83" i="7"/>
  <c r="G83" i="7"/>
  <c r="Q79" i="7"/>
  <c r="K79" i="7"/>
  <c r="G79" i="7"/>
  <c r="Q76" i="7"/>
  <c r="K76" i="7"/>
  <c r="G76" i="7"/>
  <c r="Q73" i="7"/>
  <c r="K73" i="7"/>
  <c r="G73" i="7"/>
  <c r="Q70" i="7"/>
  <c r="K70" i="7"/>
  <c r="G70" i="7"/>
  <c r="Q67" i="7"/>
  <c r="K67" i="7"/>
  <c r="G67" i="7"/>
  <c r="Q64" i="7"/>
  <c r="K64" i="7"/>
  <c r="G64" i="7"/>
  <c r="Q61" i="7"/>
  <c r="K61" i="7"/>
  <c r="G61" i="7"/>
  <c r="Q56" i="7"/>
  <c r="K56" i="7"/>
  <c r="G56" i="7"/>
  <c r="Q53" i="7"/>
  <c r="K53" i="7"/>
  <c r="G53" i="7"/>
  <c r="Q49" i="7"/>
  <c r="K49" i="7"/>
  <c r="G49" i="7"/>
  <c r="Q46" i="7"/>
  <c r="K46" i="7"/>
  <c r="G46" i="7"/>
  <c r="Q42" i="7"/>
  <c r="K42" i="7"/>
  <c r="G42" i="7"/>
  <c r="Q37" i="7"/>
  <c r="K37" i="7"/>
  <c r="G37" i="7"/>
  <c r="Q34" i="7"/>
  <c r="K34" i="7"/>
  <c r="G34" i="7"/>
  <c r="Q30" i="7"/>
  <c r="K30" i="7"/>
  <c r="G30" i="7"/>
  <c r="Q27" i="7"/>
  <c r="K27" i="7"/>
  <c r="G27" i="7"/>
  <c r="Q24" i="7"/>
  <c r="K24" i="7"/>
  <c r="G24" i="7"/>
  <c r="Q21" i="7"/>
  <c r="K21" i="7"/>
  <c r="G21" i="7"/>
  <c r="Q18" i="7"/>
  <c r="K18" i="7"/>
  <c r="G18" i="7"/>
  <c r="Q13" i="7"/>
  <c r="K13" i="7"/>
  <c r="G13" i="7"/>
  <c r="Q10" i="7"/>
  <c r="K10" i="7"/>
  <c r="G10" i="7"/>
  <c r="Q72" i="6" l="1"/>
  <c r="Z70" i="6"/>
  <c r="Y70" i="6"/>
  <c r="X70" i="6"/>
  <c r="W70" i="6"/>
  <c r="V70" i="6"/>
  <c r="Q70" i="6"/>
  <c r="C70" i="6"/>
  <c r="Q68" i="6"/>
  <c r="K68" i="6"/>
  <c r="G68" i="6"/>
  <c r="Q65" i="6"/>
  <c r="K65" i="6"/>
  <c r="G65" i="6"/>
  <c r="Q62" i="6"/>
  <c r="K62" i="6"/>
  <c r="G62" i="6"/>
  <c r="Q59" i="6"/>
  <c r="K59" i="6"/>
  <c r="G59" i="6"/>
  <c r="Q55" i="6"/>
  <c r="K55" i="6"/>
  <c r="G55" i="6"/>
  <c r="Q51" i="6"/>
  <c r="K51" i="6"/>
  <c r="G51" i="6"/>
  <c r="Q47" i="6"/>
  <c r="K47" i="6"/>
  <c r="G47" i="6"/>
  <c r="Q44" i="6"/>
  <c r="K44" i="6"/>
  <c r="G44" i="6"/>
  <c r="Q40" i="6"/>
  <c r="K40" i="6"/>
  <c r="G40" i="6"/>
  <c r="Q37" i="6"/>
  <c r="K37" i="6"/>
  <c r="G37" i="6"/>
  <c r="Q33" i="6"/>
  <c r="K33" i="6"/>
  <c r="G33" i="6"/>
  <c r="Q29" i="6"/>
  <c r="K29" i="6"/>
  <c r="G29" i="6"/>
  <c r="Q25" i="6"/>
  <c r="K25" i="6"/>
  <c r="G25" i="6"/>
  <c r="Q22" i="6"/>
  <c r="K22" i="6"/>
  <c r="G22" i="6"/>
  <c r="Q19" i="6"/>
  <c r="K19" i="6"/>
  <c r="G19" i="6"/>
  <c r="Q16" i="6"/>
  <c r="K16" i="6"/>
  <c r="G16" i="6"/>
  <c r="Q13" i="6"/>
  <c r="K13" i="6"/>
  <c r="G13" i="6"/>
  <c r="Q10" i="6"/>
  <c r="K10" i="6"/>
  <c r="G10" i="6"/>
  <c r="Z87" i="5" l="1"/>
  <c r="Y87" i="5"/>
  <c r="X87" i="5"/>
  <c r="W87" i="5"/>
  <c r="V87" i="5"/>
  <c r="C87" i="5"/>
  <c r="Q85" i="5"/>
  <c r="K85" i="5"/>
  <c r="G85" i="5"/>
  <c r="Q80" i="5"/>
  <c r="K80" i="5"/>
  <c r="G80" i="5"/>
  <c r="Q77" i="5"/>
  <c r="K77" i="5"/>
  <c r="G77" i="5"/>
  <c r="Q73" i="5"/>
  <c r="K73" i="5"/>
  <c r="G73" i="5"/>
  <c r="Q69" i="5"/>
  <c r="K69" i="5"/>
  <c r="G69" i="5"/>
  <c r="Q66" i="5"/>
  <c r="K66" i="5"/>
  <c r="G66" i="5"/>
  <c r="Q62" i="5"/>
  <c r="K62" i="5"/>
  <c r="G62" i="5"/>
  <c r="Q59" i="5"/>
  <c r="K59" i="5"/>
  <c r="G59" i="5"/>
  <c r="Q56" i="5"/>
  <c r="K56" i="5"/>
  <c r="G56" i="5"/>
  <c r="Q51" i="5"/>
  <c r="K51" i="5"/>
  <c r="G51" i="5"/>
  <c r="Q48" i="5"/>
  <c r="K48" i="5"/>
  <c r="G48" i="5"/>
  <c r="Q45" i="5"/>
  <c r="K45" i="5"/>
  <c r="G45" i="5"/>
  <c r="Q42" i="5"/>
  <c r="K42" i="5"/>
  <c r="G42" i="5"/>
  <c r="Q37" i="5"/>
  <c r="K37" i="5"/>
  <c r="G37" i="5"/>
  <c r="Q34" i="5"/>
  <c r="K34" i="5"/>
  <c r="G34" i="5"/>
  <c r="Q31" i="5"/>
  <c r="K31" i="5"/>
  <c r="G31" i="5"/>
  <c r="Q27" i="5"/>
  <c r="K27" i="5"/>
  <c r="G27" i="5"/>
  <c r="Q23" i="5"/>
  <c r="K23" i="5"/>
  <c r="G23" i="5"/>
  <c r="Q19" i="5"/>
  <c r="K19" i="5"/>
  <c r="G19" i="5"/>
  <c r="Q15" i="5"/>
  <c r="K15" i="5"/>
  <c r="G15" i="5"/>
  <c r="Q11" i="5"/>
  <c r="K11" i="5"/>
  <c r="G11" i="5"/>
  <c r="Z92" i="4" l="1"/>
  <c r="Y92" i="4"/>
  <c r="X92" i="4"/>
  <c r="W92" i="4"/>
  <c r="V92" i="4"/>
  <c r="C92" i="4"/>
  <c r="Q90" i="4"/>
  <c r="K90" i="4"/>
  <c r="G90" i="4"/>
  <c r="Q85" i="4"/>
  <c r="K85" i="4"/>
  <c r="G85" i="4"/>
  <c r="Q80" i="4"/>
  <c r="K80" i="4"/>
  <c r="G80" i="4"/>
  <c r="Q75" i="4"/>
  <c r="K75" i="4"/>
  <c r="G75" i="4"/>
  <c r="Q71" i="4"/>
  <c r="K71" i="4"/>
  <c r="G71" i="4"/>
  <c r="Q66" i="4"/>
  <c r="K66" i="4"/>
  <c r="G66" i="4"/>
  <c r="Q59" i="4"/>
  <c r="K59" i="4"/>
  <c r="G59" i="4"/>
  <c r="Q56" i="4"/>
  <c r="K56" i="4"/>
  <c r="G56" i="4"/>
  <c r="Q53" i="4"/>
  <c r="K53" i="4"/>
  <c r="G53" i="4"/>
  <c r="Q48" i="4"/>
  <c r="K48" i="4"/>
  <c r="G48" i="4"/>
  <c r="Q45" i="4"/>
  <c r="K45" i="4"/>
  <c r="G45" i="4"/>
  <c r="Q41" i="4"/>
  <c r="K41" i="4"/>
  <c r="G41" i="4"/>
  <c r="Q38" i="4"/>
  <c r="K38" i="4"/>
  <c r="G38" i="4"/>
  <c r="Q34" i="4"/>
  <c r="K34" i="4"/>
  <c r="G34" i="4"/>
  <c r="Q31" i="4"/>
  <c r="K31" i="4"/>
  <c r="G31" i="4"/>
  <c r="Q28" i="4"/>
  <c r="K28" i="4"/>
  <c r="G28" i="4"/>
  <c r="Q24" i="4"/>
  <c r="K24" i="4"/>
  <c r="G24" i="4"/>
  <c r="Q21" i="4"/>
  <c r="K21" i="4"/>
  <c r="G21" i="4"/>
  <c r="Q18" i="4"/>
  <c r="K18" i="4"/>
  <c r="G18" i="4"/>
  <c r="Q13" i="4"/>
  <c r="K13" i="4"/>
  <c r="G13" i="4"/>
  <c r="Q10" i="4"/>
  <c r="K10" i="4"/>
  <c r="G10" i="4"/>
  <c r="G53" i="3" l="1"/>
  <c r="Z64" i="3"/>
  <c r="Y64" i="3"/>
  <c r="X64" i="3"/>
  <c r="W64" i="3"/>
  <c r="V64" i="3"/>
  <c r="C64" i="3"/>
  <c r="Q62" i="3"/>
  <c r="K62" i="3"/>
  <c r="G62" i="3"/>
  <c r="Q59" i="3"/>
  <c r="K59" i="3"/>
  <c r="G59" i="3"/>
  <c r="Q56" i="3"/>
  <c r="K56" i="3"/>
  <c r="G56" i="3"/>
  <c r="Q53" i="3"/>
  <c r="K53" i="3"/>
  <c r="Q49" i="3"/>
  <c r="K49" i="3"/>
  <c r="G49" i="3"/>
  <c r="Q46" i="3"/>
  <c r="K46" i="3"/>
  <c r="G46" i="3"/>
  <c r="Q43" i="3"/>
  <c r="K43" i="3"/>
  <c r="G43" i="3"/>
  <c r="Q40" i="3"/>
  <c r="K40" i="3"/>
  <c r="G40" i="3"/>
  <c r="Q37" i="3"/>
  <c r="K37" i="3"/>
  <c r="G37" i="3"/>
  <c r="Q34" i="3"/>
  <c r="K34" i="3"/>
  <c r="G34" i="3"/>
  <c r="Q31" i="3"/>
  <c r="K31" i="3"/>
  <c r="G31" i="3"/>
  <c r="Q28" i="3"/>
  <c r="K28" i="3"/>
  <c r="G28" i="3"/>
  <c r="Q25" i="3"/>
  <c r="K25" i="3"/>
  <c r="G25" i="3"/>
  <c r="Q22" i="3"/>
  <c r="K22" i="3"/>
  <c r="G22" i="3"/>
  <c r="Q19" i="3"/>
  <c r="K19" i="3"/>
  <c r="G19" i="3"/>
  <c r="Q16" i="3"/>
  <c r="K16" i="3"/>
  <c r="G16" i="3"/>
  <c r="Q13" i="3"/>
  <c r="K13" i="3"/>
  <c r="G13" i="3"/>
  <c r="Q10" i="3"/>
  <c r="K10" i="3"/>
  <c r="G10" i="3"/>
  <c r="C67" i="1" l="1"/>
  <c r="Q65" i="1" l="1"/>
  <c r="K65" i="1"/>
  <c r="G65" i="1"/>
  <c r="Q62" i="1" l="1"/>
  <c r="K62" i="1"/>
  <c r="G62" i="1"/>
  <c r="Q59" i="1" l="1"/>
  <c r="K59" i="1"/>
  <c r="G59" i="1"/>
  <c r="Q55" i="1" l="1"/>
  <c r="K55" i="1"/>
  <c r="G55" i="1"/>
  <c r="Q52" i="1" l="1"/>
  <c r="K52" i="1"/>
  <c r="G52" i="1"/>
  <c r="Q49" i="1" l="1"/>
  <c r="K49" i="1"/>
  <c r="G49" i="1"/>
  <c r="Q46" i="1" l="1"/>
  <c r="K46" i="1"/>
  <c r="G46" i="1"/>
  <c r="Q43" i="1" l="1"/>
  <c r="K43" i="1"/>
  <c r="G43" i="1"/>
  <c r="Q40" i="1" l="1"/>
  <c r="K40" i="1"/>
  <c r="G40" i="1"/>
  <c r="Q37" i="1" l="1"/>
  <c r="K37" i="1"/>
  <c r="G37" i="1"/>
  <c r="Q34" i="1" l="1"/>
  <c r="K34" i="1"/>
  <c r="G34" i="1"/>
  <c r="Q31" i="1" l="1"/>
  <c r="K31" i="1"/>
  <c r="G31" i="1"/>
  <c r="Q28" i="1" l="1"/>
  <c r="K28" i="1"/>
  <c r="G28" i="1"/>
  <c r="Q16" i="1" l="1"/>
  <c r="K16" i="1"/>
  <c r="G16" i="1"/>
  <c r="Q19" i="1"/>
  <c r="K19" i="1"/>
  <c r="G19" i="1"/>
  <c r="Q22" i="1" l="1"/>
  <c r="K22" i="1"/>
  <c r="G22" i="1"/>
  <c r="Q25" i="1"/>
  <c r="K25" i="1"/>
  <c r="G25" i="1"/>
  <c r="Q13" i="1" l="1"/>
  <c r="K13" i="1"/>
  <c r="G13" i="1"/>
  <c r="Q10" i="1" l="1"/>
  <c r="K10" i="1"/>
  <c r="G10" i="1"/>
  <c r="Z67" i="1" l="1"/>
  <c r="Y67" i="1"/>
  <c r="X67" i="1"/>
  <c r="W67" i="1"/>
  <c r="V67" i="1"/>
</calcChain>
</file>

<file path=xl/sharedStrings.xml><?xml version="1.0" encoding="utf-8"?>
<sst xmlns="http://schemas.openxmlformats.org/spreadsheetml/2006/main" count="2340" uniqueCount="236">
  <si>
    <t>利   率：      ％</t>
  </si>
  <si>
    <t>注１）</t>
  </si>
  <si>
    <t>注４）</t>
  </si>
  <si>
    <t>注５）</t>
  </si>
  <si>
    <t>金額単位：億円</t>
  </si>
  <si>
    <t>資  金  過  不  足</t>
  </si>
  <si>
    <t>注２）</t>
  </si>
  <si>
    <t>ユ ー ロ 円</t>
  </si>
  <si>
    <t>新  発</t>
  </si>
  <si>
    <t>注６）</t>
  </si>
  <si>
    <t>注３）</t>
  </si>
  <si>
    <t>金利先物</t>
  </si>
  <si>
    <t>10  年</t>
  </si>
  <si>
    <t>平  均</t>
  </si>
  <si>
    <t>為   替</t>
  </si>
  <si>
    <t>平均</t>
  </si>
  <si>
    <t>銀行券</t>
  </si>
  <si>
    <t>財政等</t>
  </si>
  <si>
    <t>過不足尻</t>
  </si>
  <si>
    <t>計（△）</t>
  </si>
  <si>
    <t>貸  出</t>
  </si>
  <si>
    <t>計</t>
  </si>
  <si>
    <t>３ ヵ 月</t>
  </si>
  <si>
    <t>国  債</t>
  </si>
  <si>
    <t>円相場</t>
  </si>
  <si>
    <t>月  中</t>
  </si>
  <si>
    <t>短期ﾌﾟﾗｲﾑ</t>
  </si>
  <si>
    <t>Ｃ Ｐ ・国 債</t>
  </si>
  <si>
    <t>最高</t>
    <rPh sb="1" eb="2">
      <t>コウ</t>
    </rPh>
    <phoneticPr fontId="6"/>
  </si>
  <si>
    <t>最低</t>
    <rPh sb="1" eb="2">
      <t>テイ</t>
    </rPh>
    <phoneticPr fontId="6"/>
  </si>
  <si>
    <t>日銀当預</t>
    <rPh sb="0" eb="2">
      <t>ニチギン</t>
    </rPh>
    <rPh sb="2" eb="4">
      <t>トウヨ</t>
    </rPh>
    <phoneticPr fontId="6"/>
  </si>
  <si>
    <t>オ  ペ  エ　ン　ド</t>
    <phoneticPr fontId="6"/>
  </si>
  <si>
    <t>オ　ペ　ス　タ　ー　ト</t>
    <phoneticPr fontId="6"/>
  </si>
  <si>
    <t>貸出</t>
    <rPh sb="0" eb="2">
      <t>カシダ</t>
    </rPh>
    <phoneticPr fontId="6"/>
  </si>
  <si>
    <t>手形・共通担保資金供給オペ</t>
    <rPh sb="0" eb="2">
      <t>テガタ</t>
    </rPh>
    <rPh sb="3" eb="5">
      <t>キョウツウ</t>
    </rPh>
    <rPh sb="5" eb="7">
      <t>タンポ</t>
    </rPh>
    <rPh sb="7" eb="9">
      <t>シキン</t>
    </rPh>
    <rPh sb="9" eb="11">
      <t>キョウキュウ</t>
    </rPh>
    <phoneticPr fontId="6"/>
  </si>
  <si>
    <t>手形・共通担保資金供給オペ</t>
    <rPh sb="3" eb="5">
      <t>キョウツウ</t>
    </rPh>
    <rPh sb="5" eb="7">
      <t>タンポ</t>
    </rPh>
    <rPh sb="7" eb="9">
      <t>シキン</t>
    </rPh>
    <rPh sb="9" eb="11">
      <t>キョウキュウ</t>
    </rPh>
    <phoneticPr fontId="6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</si>
  <si>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6"/>
  </si>
  <si>
    <t>―　資 金 需 給 動 向 と Ｏ Ｎ レ ー ト の 足 ど り ・ 主 要  諸 指 標     上田八木短資株式会社　　―</t>
    <rPh sb="51" eb="53">
      <t>ウエダ</t>
    </rPh>
    <rPh sb="53" eb="55">
      <t>ヤギ</t>
    </rPh>
    <rPh sb="55" eb="57">
      <t>タンシ</t>
    </rPh>
    <rPh sb="57" eb="59">
      <t>カブシキ</t>
    </rPh>
    <rPh sb="59" eb="61">
      <t>カイシャ</t>
    </rPh>
    <phoneticPr fontId="6"/>
  </si>
  <si>
    <t>準備預金</t>
    <rPh sb="0" eb="2">
      <t>ジュンビ</t>
    </rPh>
    <rPh sb="2" eb="4">
      <t>ヨキン</t>
    </rPh>
    <phoneticPr fontId="6"/>
  </si>
  <si>
    <t>積終了先</t>
    <rPh sb="0" eb="1">
      <t>ツ</t>
    </rPh>
    <rPh sb="1" eb="3">
      <t>シュウリョウ</t>
    </rPh>
    <rPh sb="3" eb="4">
      <t>サキ</t>
    </rPh>
    <phoneticPr fontId="6"/>
  </si>
  <si>
    <t>残高</t>
    <rPh sb="0" eb="1">
      <t>ザン</t>
    </rPh>
    <rPh sb="1" eb="2">
      <t>タカ</t>
    </rPh>
    <phoneticPr fontId="6"/>
  </si>
  <si>
    <t>加重</t>
    <phoneticPr fontId="6"/>
  </si>
  <si>
    <t>T   Ｂ</t>
    <phoneticPr fontId="6"/>
  </si>
  <si>
    <t>国庫短期証券・企業金融支援</t>
    <rPh sb="0" eb="2">
      <t>コッコ</t>
    </rPh>
    <rPh sb="2" eb="4">
      <t>タンキ</t>
    </rPh>
    <rPh sb="4" eb="6">
      <t>ショウケン</t>
    </rPh>
    <rPh sb="7" eb="9">
      <t>キギョウ</t>
    </rPh>
    <rPh sb="9" eb="11">
      <t>キンユウ</t>
    </rPh>
    <rPh sb="11" eb="13">
      <t>シエン</t>
    </rPh>
    <phoneticPr fontId="6"/>
  </si>
  <si>
    <t>無　担　Ｏ  Ｎ*</t>
    <rPh sb="0" eb="1">
      <t>ム</t>
    </rPh>
    <rPh sb="2" eb="3">
      <t>ニナ</t>
    </rPh>
    <phoneticPr fontId="6"/>
  </si>
  <si>
    <t>*速報ベース</t>
    <rPh sb="1" eb="3">
      <t>ソクホウ</t>
    </rPh>
    <phoneticPr fontId="6"/>
  </si>
  <si>
    <t>増  減</t>
    <phoneticPr fontId="6"/>
  </si>
  <si>
    <t>*</t>
    <phoneticPr fontId="6"/>
  </si>
  <si>
    <t>国債買入</t>
    <rPh sb="0" eb="2">
      <t>コクサイ</t>
    </rPh>
    <rPh sb="2" eb="4">
      <t>カイイレ</t>
    </rPh>
    <phoneticPr fontId="6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</si>
  <si>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6"/>
  </si>
  <si>
    <t>月中実績</t>
  </si>
  <si>
    <t>月中実績</t>
    <phoneticPr fontId="6"/>
  </si>
  <si>
    <t>月末残高</t>
    <phoneticPr fontId="6"/>
  </si>
  <si>
    <t>月末残高</t>
    <rPh sb="0" eb="2">
      <t>ゲツマツ</t>
    </rPh>
    <rPh sb="2" eb="4">
      <t>ザンダカ</t>
    </rPh>
    <phoneticPr fontId="6"/>
  </si>
  <si>
    <t>月中実績</t>
    <rPh sb="2" eb="4">
      <t>ジッセキ</t>
    </rPh>
    <phoneticPr fontId="6"/>
  </si>
  <si>
    <t>月末残高</t>
  </si>
  <si>
    <t>％（2007. 2.21～              ）</t>
    <phoneticPr fontId="6"/>
  </si>
  <si>
    <t>％（2008. 10.31～              ）</t>
    <phoneticPr fontId="6"/>
  </si>
  <si>
    <t>％（2008. 12.19～              ）</t>
    <phoneticPr fontId="6"/>
  </si>
  <si>
    <t xml:space="preserve">日銀当預・準備預金 </t>
    <rPh sb="0" eb="2">
      <t>ニチギン</t>
    </rPh>
    <rPh sb="2" eb="4">
      <t>トウヨ</t>
    </rPh>
    <phoneticPr fontId="6"/>
  </si>
  <si>
    <t>％（2009.1.13～              ）</t>
    <phoneticPr fontId="6"/>
  </si>
  <si>
    <t>長期ﾌﾟﾗｲﾑ</t>
    <phoneticPr fontId="6"/>
  </si>
  <si>
    <t>％（2017.7.11～  　   )</t>
    <phoneticPr fontId="6"/>
  </si>
  <si>
    <t>％（2019.7.10～  　   )</t>
    <phoneticPr fontId="6"/>
  </si>
  <si>
    <t>月末残高</t>
    <phoneticPr fontId="6"/>
  </si>
  <si>
    <t>月</t>
    <rPh sb="0" eb="1">
      <t>ツキ</t>
    </rPh>
    <phoneticPr fontId="6"/>
  </si>
  <si>
    <t>火</t>
    <rPh sb="0" eb="1">
      <t>ヒ</t>
    </rPh>
    <phoneticPr fontId="6"/>
  </si>
  <si>
    <t>水</t>
    <rPh sb="0" eb="1">
      <t>ミズ</t>
    </rPh>
    <phoneticPr fontId="6"/>
  </si>
  <si>
    <t>木</t>
    <rPh sb="0" eb="1">
      <t>キ</t>
    </rPh>
    <phoneticPr fontId="6"/>
  </si>
  <si>
    <t>金</t>
    <rPh sb="0" eb="1">
      <t>カネ</t>
    </rPh>
    <phoneticPr fontId="6"/>
  </si>
  <si>
    <t xml:space="preserve">*暦日ベース </t>
    <phoneticPr fontId="6"/>
  </si>
  <si>
    <t>＜2020年 　1月＞</t>
    <rPh sb="5" eb="6">
      <t>ネン</t>
    </rPh>
    <phoneticPr fontId="6"/>
  </si>
  <si>
    <t>2020年1月</t>
    <rPh sb="4" eb="5">
      <t>ネン</t>
    </rPh>
    <rPh sb="6" eb="7">
      <t>ガツ</t>
    </rPh>
    <phoneticPr fontId="6"/>
  </si>
  <si>
    <t>国債補完供給</t>
    <rPh sb="0" eb="6">
      <t>コクサイホカンキョウキュウ</t>
    </rPh>
    <phoneticPr fontId="6"/>
  </si>
  <si>
    <t>CP等買入</t>
    <rPh sb="2" eb="3">
      <t>ナド</t>
    </rPh>
    <rPh sb="3" eb="5">
      <t>カイイレ</t>
    </rPh>
    <phoneticPr fontId="6"/>
  </si>
  <si>
    <t>共通担保（全店）</t>
    <rPh sb="0" eb="2">
      <t>キョウツウ</t>
    </rPh>
    <rPh sb="2" eb="4">
      <t>タンポ</t>
    </rPh>
    <rPh sb="5" eb="7">
      <t>ゼンテン</t>
    </rPh>
    <phoneticPr fontId="6"/>
  </si>
  <si>
    <t>国債買入</t>
    <rPh sb="0" eb="2">
      <t>コクサイ</t>
    </rPh>
    <rPh sb="2" eb="4">
      <t>カイイレ</t>
    </rPh>
    <phoneticPr fontId="6"/>
  </si>
  <si>
    <t>ETF買入</t>
    <phoneticPr fontId="6"/>
  </si>
  <si>
    <t>国庫短期証券買入</t>
    <rPh sb="0" eb="2">
      <t>コッコ</t>
    </rPh>
    <rPh sb="2" eb="4">
      <t>タンキ</t>
    </rPh>
    <rPh sb="4" eb="6">
      <t>ショウケン</t>
    </rPh>
    <phoneticPr fontId="6"/>
  </si>
  <si>
    <t>ETF買入</t>
    <phoneticPr fontId="6"/>
  </si>
  <si>
    <t>ETF買入</t>
  </si>
  <si>
    <t>社債等買入</t>
    <rPh sb="0" eb="2">
      <t>シャサイ</t>
    </rPh>
    <phoneticPr fontId="6"/>
  </si>
  <si>
    <t>国債買入</t>
    <phoneticPr fontId="6"/>
  </si>
  <si>
    <t>国債補完供給</t>
  </si>
  <si>
    <t>共通担保（全店）</t>
  </si>
  <si>
    <t>ETF買入</t>
    <rPh sb="3" eb="5">
      <t>カイイレ</t>
    </rPh>
    <phoneticPr fontId="6"/>
  </si>
  <si>
    <t>国債補完供給</t>
    <phoneticPr fontId="6"/>
  </si>
  <si>
    <t>国債補完供給</t>
    <phoneticPr fontId="6"/>
  </si>
  <si>
    <t>社債等買入</t>
    <rPh sb="0" eb="2">
      <t>シャサイ</t>
    </rPh>
    <rPh sb="2" eb="3">
      <t>トウ</t>
    </rPh>
    <rPh sb="3" eb="5">
      <t>カイイレ</t>
    </rPh>
    <phoneticPr fontId="6"/>
  </si>
  <si>
    <t>国債買入</t>
  </si>
  <si>
    <t>社債等買入</t>
    <rPh sb="0" eb="3">
      <t>シャサイナド</t>
    </rPh>
    <rPh sb="3" eb="5">
      <t>カイイレ</t>
    </rPh>
    <phoneticPr fontId="6"/>
  </si>
  <si>
    <t>＜2020年 　2月＞</t>
    <rPh sb="5" eb="6">
      <t>ネン</t>
    </rPh>
    <phoneticPr fontId="6"/>
  </si>
  <si>
    <t>2020年2月</t>
    <rPh sb="4" eb="5">
      <t>ネン</t>
    </rPh>
    <rPh sb="6" eb="7">
      <t>ガツ</t>
    </rPh>
    <phoneticPr fontId="6"/>
  </si>
  <si>
    <t>TDB</t>
    <phoneticPr fontId="6"/>
  </si>
  <si>
    <t>Ｕ Ｅ Ｄ Ａ   Ｙ Ａ Ｇ Ｉ     Ｍ Ｏ Ｎ Ｔ Ｈ Ｌ Ｙ     Ｄ Ａ Ｔ Ａ</t>
    <phoneticPr fontId="6"/>
  </si>
  <si>
    <t>＜2020年3月＞</t>
    <rPh sb="5" eb="6">
      <t>ネン</t>
    </rPh>
    <phoneticPr fontId="6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</si>
  <si>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6"/>
  </si>
  <si>
    <t>*確報ベース</t>
    <rPh sb="1" eb="3">
      <t>カクホウ</t>
    </rPh>
    <phoneticPr fontId="6"/>
  </si>
  <si>
    <t>無担保コールＯＮ*</t>
    <rPh sb="0" eb="3">
      <t>ムタンポ</t>
    </rPh>
    <phoneticPr fontId="6"/>
  </si>
  <si>
    <t>資　金　過　不　足　　注1）</t>
    <rPh sb="11" eb="12">
      <t>チュウ</t>
    </rPh>
    <phoneticPr fontId="6"/>
  </si>
  <si>
    <t>オ　ペ　エ　ン　ド　　注1）</t>
    <rPh sb="11" eb="12">
      <t>チュウ</t>
    </rPh>
    <phoneticPr fontId="6"/>
  </si>
  <si>
    <t>オ　ペ　ス　タ　ー　ト　　注1）</t>
    <rPh sb="13" eb="14">
      <t>チュウ</t>
    </rPh>
    <phoneticPr fontId="6"/>
  </si>
  <si>
    <t>日銀当座預金・準備預金　　注1）</t>
    <rPh sb="0" eb="2">
      <t>ニチギン</t>
    </rPh>
    <rPh sb="2" eb="4">
      <t>トウザ</t>
    </rPh>
    <rPh sb="4" eb="6">
      <t>ヨキン</t>
    </rPh>
    <rPh sb="13" eb="14">
      <t>チュウ</t>
    </rPh>
    <phoneticPr fontId="6"/>
  </si>
  <si>
    <t>TDB</t>
  </si>
  <si>
    <t>ユーロ円</t>
    <rPh sb="3" eb="4">
      <t>エン</t>
    </rPh>
    <phoneticPr fontId="6"/>
  </si>
  <si>
    <t>補完</t>
    <rPh sb="0" eb="2">
      <t>ホカン</t>
    </rPh>
    <phoneticPr fontId="6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</si>
  <si>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6"/>
  </si>
  <si>
    <t>日銀当座預金</t>
    <rPh sb="0" eb="2">
      <t>ニチギン</t>
    </rPh>
    <rPh sb="2" eb="4">
      <t>トウザ</t>
    </rPh>
    <rPh sb="4" eb="6">
      <t>ヨキン</t>
    </rPh>
    <phoneticPr fontId="6"/>
  </si>
  <si>
    <t>日銀準備預金</t>
    <rPh sb="0" eb="2">
      <t>ニチギン</t>
    </rPh>
    <rPh sb="2" eb="4">
      <t>ジュンビ</t>
    </rPh>
    <rPh sb="4" eb="6">
      <t>ヨキン</t>
    </rPh>
    <phoneticPr fontId="6"/>
  </si>
  <si>
    <t>うち</t>
    <phoneticPr fontId="6"/>
  </si>
  <si>
    <t>3か月物</t>
    <rPh sb="2" eb="3">
      <t>ゲツ</t>
    </rPh>
    <rPh sb="3" eb="4">
      <t>モノ</t>
    </rPh>
    <phoneticPr fontId="6"/>
  </si>
  <si>
    <t>TIBOR</t>
    <phoneticPr fontId="6"/>
  </si>
  <si>
    <t>銀行券要因</t>
    <rPh sb="3" eb="5">
      <t>ヨウイン</t>
    </rPh>
    <phoneticPr fontId="6"/>
  </si>
  <si>
    <t>財政等要因</t>
    <rPh sb="3" eb="5">
      <t>ヨウイン</t>
    </rPh>
    <phoneticPr fontId="6"/>
  </si>
  <si>
    <t>資金過不足</t>
    <rPh sb="0" eb="2">
      <t>シキン</t>
    </rPh>
    <rPh sb="2" eb="5">
      <t>カフソク</t>
    </rPh>
    <phoneticPr fontId="6"/>
  </si>
  <si>
    <t>貸付</t>
    <rPh sb="0" eb="2">
      <t>カシツケ</t>
    </rPh>
    <phoneticPr fontId="6"/>
  </si>
  <si>
    <t>計</t>
    <phoneticPr fontId="6"/>
  </si>
  <si>
    <t>共通担保資金供給・手形</t>
    <rPh sb="0" eb="2">
      <t>キョウツウ</t>
    </rPh>
    <rPh sb="2" eb="4">
      <t>タンポ</t>
    </rPh>
    <rPh sb="4" eb="6">
      <t>シキン</t>
    </rPh>
    <rPh sb="6" eb="8">
      <t>キョウキュウ</t>
    </rPh>
    <rPh sb="9" eb="11">
      <t>テガタ</t>
    </rPh>
    <phoneticPr fontId="6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</si>
  <si>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6"/>
  </si>
  <si>
    <t>増減</t>
    <phoneticPr fontId="6"/>
  </si>
  <si>
    <t>積み終了先</t>
    <rPh sb="0" eb="1">
      <t>ツ</t>
    </rPh>
    <rPh sb="2" eb="4">
      <t>シュウリョウ</t>
    </rPh>
    <rPh sb="4" eb="5">
      <t>サキ</t>
    </rPh>
    <phoneticPr fontId="6"/>
  </si>
  <si>
    <t>注2）</t>
    <rPh sb="0" eb="1">
      <t>チュウ</t>
    </rPh>
    <phoneticPr fontId="6"/>
  </si>
  <si>
    <t>3か月物　注3）</t>
    <rPh sb="2" eb="3">
      <t>ゲツ</t>
    </rPh>
    <rPh sb="3" eb="4">
      <t>モノ</t>
    </rPh>
    <rPh sb="5" eb="6">
      <t>チュウ</t>
    </rPh>
    <phoneticPr fontId="6"/>
  </si>
  <si>
    <t>3か月物　注4）</t>
    <rPh sb="2" eb="3">
      <t>ゲツ</t>
    </rPh>
    <rPh sb="3" eb="4">
      <t>モノ</t>
    </rPh>
    <rPh sb="5" eb="6">
      <t>チュウ</t>
    </rPh>
    <phoneticPr fontId="6"/>
  </si>
  <si>
    <t>国  債　注5）</t>
    <rPh sb="5" eb="6">
      <t>チュウ</t>
    </rPh>
    <phoneticPr fontId="6"/>
  </si>
  <si>
    <t>注6）</t>
    <rPh sb="0" eb="1">
      <t>チュウ</t>
    </rPh>
    <phoneticPr fontId="6"/>
  </si>
  <si>
    <t>国債補完供給</t>
    <rPh sb="0" eb="2">
      <t>コクサイ</t>
    </rPh>
    <rPh sb="2" eb="4">
      <t>ホカン</t>
    </rPh>
    <rPh sb="4" eb="6">
      <t>キョウキュウ</t>
    </rPh>
    <phoneticPr fontId="6"/>
  </si>
  <si>
    <t>月</t>
    <rPh sb="0" eb="1">
      <t>ゲツ</t>
    </rPh>
    <phoneticPr fontId="6"/>
  </si>
  <si>
    <t>CP等買入</t>
    <rPh sb="2" eb="3">
      <t>トウ</t>
    </rPh>
    <rPh sb="3" eb="5">
      <t>カイイレ</t>
    </rPh>
    <phoneticPr fontId="6"/>
  </si>
  <si>
    <t>国債補完供給</t>
    <rPh sb="0" eb="2">
      <t>コクサイ</t>
    </rPh>
    <rPh sb="2" eb="6">
      <t>ホカンキョウキュウ</t>
    </rPh>
    <phoneticPr fontId="6"/>
  </si>
  <si>
    <t>火</t>
    <rPh sb="0" eb="1">
      <t>カ</t>
    </rPh>
    <phoneticPr fontId="6"/>
  </si>
  <si>
    <t>国債買現先</t>
    <rPh sb="0" eb="2">
      <t>コクサイ</t>
    </rPh>
    <rPh sb="2" eb="3">
      <t>カイ</t>
    </rPh>
    <rPh sb="3" eb="4">
      <t>ゲン</t>
    </rPh>
    <rPh sb="4" eb="5">
      <t>サキ</t>
    </rPh>
    <phoneticPr fontId="6"/>
  </si>
  <si>
    <t>成長基盤強化支援</t>
    <rPh sb="0" eb="2">
      <t>セイチョウ</t>
    </rPh>
    <rPh sb="2" eb="4">
      <t>キバン</t>
    </rPh>
    <rPh sb="4" eb="6">
      <t>キョウカ</t>
    </rPh>
    <rPh sb="6" eb="8">
      <t>シエン</t>
    </rPh>
    <phoneticPr fontId="6"/>
  </si>
  <si>
    <t>水</t>
    <rPh sb="0" eb="1">
      <t>スイ</t>
    </rPh>
    <phoneticPr fontId="6"/>
  </si>
  <si>
    <t>木</t>
    <rPh sb="0" eb="1">
      <t>モク</t>
    </rPh>
    <phoneticPr fontId="6"/>
  </si>
  <si>
    <t>金</t>
    <rPh sb="0" eb="1">
      <t>キン</t>
    </rPh>
    <phoneticPr fontId="6"/>
  </si>
  <si>
    <t>貸出増加支援</t>
    <rPh sb="0" eb="2">
      <t>カシダシ</t>
    </rPh>
    <rPh sb="2" eb="4">
      <t>ゾウカ</t>
    </rPh>
    <rPh sb="4" eb="6">
      <t>シエン</t>
    </rPh>
    <phoneticPr fontId="6"/>
  </si>
  <si>
    <t>米ドル供給用担保国債供給</t>
    <rPh sb="0" eb="1">
      <t>ベイ</t>
    </rPh>
    <rPh sb="3" eb="6">
      <t>キョウキュウヨウ</t>
    </rPh>
    <rPh sb="6" eb="8">
      <t>タンポ</t>
    </rPh>
    <rPh sb="8" eb="10">
      <t>コクサイ</t>
    </rPh>
    <rPh sb="10" eb="12">
      <t>キョウキュウ</t>
    </rPh>
    <phoneticPr fontId="6"/>
  </si>
  <si>
    <t>国債売現先</t>
    <rPh sb="0" eb="2">
      <t>コクサイ</t>
    </rPh>
    <rPh sb="2" eb="3">
      <t>バイ</t>
    </rPh>
    <rPh sb="3" eb="4">
      <t>ゲン</t>
    </rPh>
    <rPh sb="4" eb="5">
      <t>サキ</t>
    </rPh>
    <phoneticPr fontId="6"/>
  </si>
  <si>
    <t>新型コロナ企業金融特別支援</t>
    <rPh sb="0" eb="2">
      <t>シンガタ</t>
    </rPh>
    <rPh sb="5" eb="7">
      <t>キギョウ</t>
    </rPh>
    <rPh sb="7" eb="9">
      <t>キンユウ</t>
    </rPh>
    <rPh sb="9" eb="11">
      <t>トクベツ</t>
    </rPh>
    <rPh sb="11" eb="13">
      <t>シエン</t>
    </rPh>
    <phoneticPr fontId="6"/>
  </si>
  <si>
    <t>米ドル供給用担保国債供給</t>
    <phoneticPr fontId="6"/>
  </si>
  <si>
    <t>国債売現先</t>
    <rPh sb="0" eb="2">
      <t>コクサイ</t>
    </rPh>
    <rPh sb="2" eb="3">
      <t>ウリ</t>
    </rPh>
    <rPh sb="3" eb="5">
      <t>ゲンサキ</t>
    </rPh>
    <phoneticPr fontId="6"/>
  </si>
  <si>
    <t>米ドル供給用担保国債供給</t>
    <rPh sb="0" eb="1">
      <t>ベイ</t>
    </rPh>
    <rPh sb="3" eb="5">
      <t>キョウキュウ</t>
    </rPh>
    <rPh sb="5" eb="6">
      <t>ヨウ</t>
    </rPh>
    <rPh sb="6" eb="8">
      <t>タンポ</t>
    </rPh>
    <rPh sb="8" eb="10">
      <t>コクサイ</t>
    </rPh>
    <rPh sb="10" eb="12">
      <t>キョウキュウ</t>
    </rPh>
    <phoneticPr fontId="6"/>
  </si>
  <si>
    <t>国債売現先</t>
    <rPh sb="0" eb="2">
      <t>コクサイ</t>
    </rPh>
    <rPh sb="2" eb="3">
      <t>ウリ</t>
    </rPh>
    <rPh sb="3" eb="4">
      <t>ゲン</t>
    </rPh>
    <rPh sb="4" eb="5">
      <t>サキ</t>
    </rPh>
    <phoneticPr fontId="6"/>
  </si>
  <si>
    <t>％（2007. 2.21～）</t>
    <phoneticPr fontId="6"/>
  </si>
  <si>
    <t>短期プライム</t>
    <phoneticPr fontId="6"/>
  </si>
  <si>
    <t>％（2009.1.13～）</t>
    <phoneticPr fontId="6"/>
  </si>
  <si>
    <t>注１）日本銀行金融市場局</t>
    <rPh sb="3" eb="5">
      <t>ニホン</t>
    </rPh>
    <rPh sb="5" eb="7">
      <t>ギンコウ</t>
    </rPh>
    <rPh sb="7" eb="9">
      <t>キンユウ</t>
    </rPh>
    <rPh sb="9" eb="11">
      <t>シジョウ</t>
    </rPh>
    <rPh sb="11" eb="12">
      <t>キョク</t>
    </rPh>
    <phoneticPr fontId="6"/>
  </si>
  <si>
    <t>注４）中心限月の公式終値（金利換算値）、東京金融取引所</t>
    <rPh sb="8" eb="10">
      <t>コウシキ</t>
    </rPh>
    <rPh sb="10" eb="12">
      <t>オワリネ</t>
    </rPh>
    <rPh sb="20" eb="22">
      <t>トウキョウ</t>
    </rPh>
    <rPh sb="22" eb="24">
      <t>キンユウ</t>
    </rPh>
    <rPh sb="24" eb="26">
      <t>トリヒキ</t>
    </rPh>
    <rPh sb="26" eb="27">
      <t>ジョ</t>
    </rPh>
    <phoneticPr fontId="6"/>
  </si>
  <si>
    <t>％（2008. 10.31～）</t>
    <phoneticPr fontId="6"/>
  </si>
  <si>
    <t>長期プライム</t>
    <phoneticPr fontId="6"/>
  </si>
  <si>
    <t>％（2019.7.10～）</t>
    <phoneticPr fontId="6"/>
  </si>
  <si>
    <t>注５）357回債（単利ベース）、日本証券業協会</t>
    <rPh sb="6" eb="8">
      <t>カイサイ</t>
    </rPh>
    <rPh sb="9" eb="11">
      <t>タンリ</t>
    </rPh>
    <rPh sb="16" eb="18">
      <t>ニホン</t>
    </rPh>
    <rPh sb="18" eb="21">
      <t>ショウケンギョウ</t>
    </rPh>
    <rPh sb="21" eb="23">
      <t>キョウカイ</t>
    </rPh>
    <phoneticPr fontId="6"/>
  </si>
  <si>
    <t>％（2008. 12.19～）</t>
    <phoneticPr fontId="6"/>
  </si>
  <si>
    <t>注３）東京銀行間取引金利（360日ベース）、全銀協TIBOR運営機関</t>
    <rPh sb="16" eb="17">
      <t>ニチ</t>
    </rPh>
    <rPh sb="22" eb="25">
      <t>ゼンギンキョウ</t>
    </rPh>
    <rPh sb="30" eb="32">
      <t>ウンエイ</t>
    </rPh>
    <rPh sb="32" eb="34">
      <t>キカン</t>
    </rPh>
    <phoneticPr fontId="6"/>
  </si>
  <si>
    <t>注6）上段は高値、下段は安値、日本銀行金融市場局</t>
    <rPh sb="3" eb="5">
      <t>ジョウダン</t>
    </rPh>
    <rPh sb="6" eb="8">
      <t>タカネ</t>
    </rPh>
    <rPh sb="9" eb="11">
      <t>ゲダン</t>
    </rPh>
    <rPh sb="12" eb="14">
      <t>ヤスネ</t>
    </rPh>
    <rPh sb="15" eb="17">
      <t>ニホン</t>
    </rPh>
    <rPh sb="17" eb="19">
      <t>ギンコウ</t>
    </rPh>
    <rPh sb="19" eb="21">
      <t>キンユウ</t>
    </rPh>
    <rPh sb="21" eb="23">
      <t>シジョウ</t>
    </rPh>
    <rPh sb="23" eb="24">
      <t>キョク</t>
    </rPh>
    <phoneticPr fontId="6"/>
  </si>
  <si>
    <t>＜2020年4月＞</t>
    <rPh sb="5" eb="6">
      <t>ネン</t>
    </rPh>
    <phoneticPr fontId="6"/>
  </si>
  <si>
    <t>無担保コールＯＮ　　注1）</t>
    <rPh sb="0" eb="3">
      <t>ムタンポ</t>
    </rPh>
    <rPh sb="10" eb="11">
      <t>チュウ</t>
    </rPh>
    <phoneticPr fontId="6"/>
  </si>
  <si>
    <t>資　金　過　不　足　　注2）</t>
    <rPh sb="11" eb="12">
      <t>チュウ</t>
    </rPh>
    <phoneticPr fontId="6"/>
  </si>
  <si>
    <t>オ　ペ　エ　ン　ド　　注2）</t>
    <rPh sb="11" eb="12">
      <t>チュウ</t>
    </rPh>
    <phoneticPr fontId="6"/>
  </si>
  <si>
    <t>オ　ペ　ス　タ　ー　ト　　注2）</t>
    <rPh sb="13" eb="14">
      <t>チュウ</t>
    </rPh>
    <phoneticPr fontId="6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</si>
  <si>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6"/>
  </si>
  <si>
    <t>新発TDB</t>
    <rPh sb="0" eb="2">
      <t>シンパツ</t>
    </rPh>
    <phoneticPr fontId="6"/>
  </si>
  <si>
    <t>注3）</t>
    <rPh sb="0" eb="1">
      <t>チュウ</t>
    </rPh>
    <phoneticPr fontId="6"/>
  </si>
  <si>
    <t>3か月物　注5）</t>
    <rPh sb="2" eb="3">
      <t>ゲツ</t>
    </rPh>
    <rPh sb="3" eb="4">
      <t>モノ</t>
    </rPh>
    <rPh sb="5" eb="6">
      <t>チュウ</t>
    </rPh>
    <phoneticPr fontId="6"/>
  </si>
  <si>
    <t>国  債　注6）</t>
    <rPh sb="5" eb="6">
      <t>チュウ</t>
    </rPh>
    <phoneticPr fontId="6"/>
  </si>
  <si>
    <t>注7）</t>
    <rPh sb="0" eb="1">
      <t>チュウ</t>
    </rPh>
    <phoneticPr fontId="6"/>
  </si>
  <si>
    <t>米ドル資金供給用担保国債供給</t>
    <rPh sb="5" eb="8">
      <t>キョウキュウヨウ</t>
    </rPh>
    <rPh sb="8" eb="10">
      <t>タンポ</t>
    </rPh>
    <rPh sb="10" eb="12">
      <t>コクサイ</t>
    </rPh>
    <rPh sb="12" eb="14">
      <t>キョウキュウ</t>
    </rPh>
    <phoneticPr fontId="6"/>
  </si>
  <si>
    <t>CP等買入</t>
    <phoneticPr fontId="6"/>
  </si>
  <si>
    <t>ＥＴＦ買入</t>
    <phoneticPr fontId="6"/>
  </si>
  <si>
    <t>米ドル資金供給用担保国債供給</t>
    <phoneticPr fontId="6"/>
  </si>
  <si>
    <t>米ドル資金供給用担保国債供給</t>
    <rPh sb="0" eb="1">
      <t>ベイ</t>
    </rPh>
    <rPh sb="3" eb="5">
      <t>シキン</t>
    </rPh>
    <rPh sb="5" eb="7">
      <t>キョウキュウ</t>
    </rPh>
    <rPh sb="7" eb="8">
      <t>ヨウ</t>
    </rPh>
    <rPh sb="8" eb="10">
      <t>タンポ</t>
    </rPh>
    <rPh sb="10" eb="12">
      <t>コクサイ</t>
    </rPh>
    <rPh sb="12" eb="14">
      <t>キョウキュウ</t>
    </rPh>
    <phoneticPr fontId="6"/>
  </si>
  <si>
    <t>共通担保(全店)</t>
    <phoneticPr fontId="6"/>
  </si>
  <si>
    <t>社債等買入</t>
    <phoneticPr fontId="6"/>
  </si>
  <si>
    <t xml:space="preserve">共通担保(全店) </t>
    <phoneticPr fontId="6"/>
  </si>
  <si>
    <t>新型コロナ企業金融支援特別</t>
    <phoneticPr fontId="6"/>
  </si>
  <si>
    <t>米ドル資金供給用担保国債供給</t>
    <rPh sb="0" eb="1">
      <t>ベイ</t>
    </rPh>
    <rPh sb="3" eb="5">
      <t>シキン</t>
    </rPh>
    <rPh sb="5" eb="8">
      <t>キョウキュウヨウ</t>
    </rPh>
    <rPh sb="8" eb="10">
      <t>タンポ</t>
    </rPh>
    <rPh sb="10" eb="12">
      <t>コクサイ</t>
    </rPh>
    <rPh sb="12" eb="14">
      <t>キョウキュウ</t>
    </rPh>
    <phoneticPr fontId="6"/>
  </si>
  <si>
    <t xml:space="preserve">国債補完供給 </t>
    <phoneticPr fontId="6"/>
  </si>
  <si>
    <t>国庫短期証券買入</t>
    <phoneticPr fontId="6"/>
  </si>
  <si>
    <t>被災地金融機関支援</t>
    <phoneticPr fontId="6"/>
  </si>
  <si>
    <t>米ドル資金供給用担保国債供給</t>
    <rPh sb="0" eb="1">
      <t>ベイ</t>
    </rPh>
    <rPh sb="3" eb="8">
      <t>シキンキョウキュウヨウ</t>
    </rPh>
    <rPh sb="8" eb="10">
      <t>タンポ</t>
    </rPh>
    <rPh sb="10" eb="12">
      <t>コクサイ</t>
    </rPh>
    <rPh sb="12" eb="14">
      <t>キョウキュウ</t>
    </rPh>
    <phoneticPr fontId="6"/>
  </si>
  <si>
    <t>CP等買入</t>
    <rPh sb="4" eb="5">
      <t>イ</t>
    </rPh>
    <phoneticPr fontId="6"/>
  </si>
  <si>
    <t>国庫短期証券買入</t>
    <rPh sb="6" eb="8">
      <t>カイイレ</t>
    </rPh>
    <phoneticPr fontId="6"/>
  </si>
  <si>
    <t>月中平均</t>
    <rPh sb="2" eb="4">
      <t>ヘイキン</t>
    </rPh>
    <phoneticPr fontId="6"/>
  </si>
  <si>
    <t>（営業日ベース）</t>
    <rPh sb="1" eb="4">
      <t>エイギョウビ</t>
    </rPh>
    <phoneticPr fontId="6"/>
  </si>
  <si>
    <t>（暦日ベース）</t>
    <rPh sb="1" eb="3">
      <t>レキジツ</t>
    </rPh>
    <phoneticPr fontId="6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</si>
  <si>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6"/>
  </si>
  <si>
    <t>注5）中心限月の清算値（金利換算値）、東京金融取引所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6"/>
  </si>
  <si>
    <t>％（2020.4.10～）</t>
    <phoneticPr fontId="6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</si>
  <si>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6"/>
  </si>
  <si>
    <t>注6）単利ベース、日本証券業協会</t>
    <rPh sb="3" eb="5">
      <t>タンリ</t>
    </rPh>
    <rPh sb="9" eb="11">
      <t>ニホン</t>
    </rPh>
    <rPh sb="11" eb="14">
      <t>ショウケンギョウ</t>
    </rPh>
    <rPh sb="14" eb="16">
      <t>キョウカイ</t>
    </rPh>
    <phoneticPr fontId="6"/>
  </si>
  <si>
    <t>注7）上段は高値、下段は安値、日本銀行金融市場局</t>
    <rPh sb="3" eb="5">
      <t>ジョウダン</t>
    </rPh>
    <rPh sb="6" eb="8">
      <t>タカネ</t>
    </rPh>
    <rPh sb="9" eb="11">
      <t>ゲダン</t>
    </rPh>
    <rPh sb="12" eb="14">
      <t>ヤスネ</t>
    </rPh>
    <rPh sb="15" eb="17">
      <t>ニホン</t>
    </rPh>
    <rPh sb="17" eb="19">
      <t>ギンコウ</t>
    </rPh>
    <rPh sb="19" eb="21">
      <t>キンユウ</t>
    </rPh>
    <rPh sb="21" eb="23">
      <t>シジョウ</t>
    </rPh>
    <rPh sb="23" eb="24">
      <t>キョク</t>
    </rPh>
    <phoneticPr fontId="6"/>
  </si>
  <si>
    <t>注4）東京銀行間取引金利（360日ベース）、全銀協TIBOR運営機関</t>
    <rPh sb="16" eb="17">
      <t>ニチ</t>
    </rPh>
    <rPh sb="22" eb="25">
      <t>ゼンギンキョウ</t>
    </rPh>
    <rPh sb="30" eb="32">
      <t>ウンエイ</t>
    </rPh>
    <rPh sb="32" eb="34">
      <t>キカン</t>
    </rPh>
    <phoneticPr fontId="6"/>
  </si>
  <si>
    <t>＜2020年5月＞</t>
    <rPh sb="5" eb="6">
      <t>ネン</t>
    </rPh>
    <phoneticPr fontId="6"/>
  </si>
  <si>
    <t xml:space="preserve">CP等買入 </t>
    <phoneticPr fontId="6"/>
  </si>
  <si>
    <t>新型コロナ対応金融支援特別</t>
    <phoneticPr fontId="6"/>
  </si>
  <si>
    <t>CP等買入</t>
    <rPh sb="2" eb="5">
      <t>トウカイイレ</t>
    </rPh>
    <phoneticPr fontId="6"/>
  </si>
  <si>
    <t>CP等買入</t>
  </si>
  <si>
    <t>％（2020.5.8～）</t>
    <phoneticPr fontId="6"/>
  </si>
  <si>
    <t>＜2020年6月＞</t>
    <rPh sb="5" eb="6">
      <t>ネン</t>
    </rPh>
    <phoneticPr fontId="6"/>
  </si>
  <si>
    <t>米ドル資金供給用担保国債供給</t>
    <rPh sb="12" eb="14">
      <t>キョウキュウ</t>
    </rPh>
    <phoneticPr fontId="6"/>
  </si>
  <si>
    <t>成長基盤強化支援</t>
    <phoneticPr fontId="6"/>
  </si>
  <si>
    <t>貸出増加支援</t>
    <phoneticPr fontId="6"/>
  </si>
  <si>
    <t>＜2020年7月＞</t>
    <rPh sb="5" eb="6">
      <t>ネン</t>
    </rPh>
    <phoneticPr fontId="6"/>
  </si>
  <si>
    <t>＜2020年9月＞</t>
    <rPh sb="5" eb="6">
      <t>ネン</t>
    </rPh>
    <phoneticPr fontId="6"/>
  </si>
  <si>
    <t>成長基盤強化支援資金供給</t>
    <phoneticPr fontId="6"/>
  </si>
  <si>
    <t>米ドル支援供給用担保国債供給</t>
    <phoneticPr fontId="6"/>
  </si>
  <si>
    <t>貸出増加支援資金供給</t>
    <phoneticPr fontId="6"/>
  </si>
  <si>
    <t>被災地金融機関支援資金供給</t>
    <phoneticPr fontId="6"/>
  </si>
  <si>
    <t>％（2020.8.12～）</t>
    <phoneticPr fontId="6"/>
  </si>
  <si>
    <t>＜2020年8月＞</t>
    <rPh sb="5" eb="6">
      <t>ネン</t>
    </rPh>
    <phoneticPr fontId="6"/>
  </si>
  <si>
    <t>米ドル用担保国債供給</t>
    <phoneticPr fontId="6"/>
  </si>
  <si>
    <t>新型コロナ対応金融支援特別</t>
    <rPh sb="0" eb="2">
      <t>シンガタ</t>
    </rPh>
    <rPh sb="5" eb="7">
      <t>タイオウ</t>
    </rPh>
    <rPh sb="7" eb="9">
      <t>キンユウ</t>
    </rPh>
    <rPh sb="9" eb="11">
      <t>シエン</t>
    </rPh>
    <rPh sb="11" eb="13">
      <t>トクベツ</t>
    </rPh>
    <phoneticPr fontId="6"/>
  </si>
  <si>
    <t>＜2020年10月＞</t>
    <rPh sb="5" eb="6">
      <t>ネン</t>
    </rPh>
    <phoneticPr fontId="6"/>
  </si>
  <si>
    <t>＜2020年11月＞</t>
    <rPh sb="5" eb="6">
      <t>ネン</t>
    </rPh>
    <phoneticPr fontId="6"/>
  </si>
  <si>
    <t xml:space="preserve"> </t>
    <phoneticPr fontId="6"/>
  </si>
  <si>
    <t>新型コロナ対応金融支援特別</t>
    <rPh sb="0" eb="2">
      <t>シンガタ</t>
    </rPh>
    <rPh sb="5" eb="13">
      <t>タイオウキンユウシエントクベツ</t>
    </rPh>
    <phoneticPr fontId="6"/>
  </si>
  <si>
    <t>＜2020年12月＞</t>
    <rPh sb="5" eb="6">
      <t>ネン</t>
    </rPh>
    <phoneticPr fontId="6"/>
  </si>
  <si>
    <t>注3）TDB955、956、958、961回債</t>
    <rPh sb="21" eb="23">
      <t>カイサイ</t>
    </rPh>
    <rPh sb="22" eb="23">
      <t>サイ</t>
    </rPh>
    <phoneticPr fontId="6"/>
  </si>
  <si>
    <t>注3）TDB948、949、951、953、955回債</t>
    <rPh sb="25" eb="27">
      <t>カイサイ</t>
    </rPh>
    <rPh sb="26" eb="27">
      <t>サイ</t>
    </rPh>
    <phoneticPr fontId="6"/>
  </si>
  <si>
    <t>注3）TDB940、941、943、944、947回債</t>
    <rPh sb="25" eb="27">
      <t>カイサイ</t>
    </rPh>
    <rPh sb="26" eb="27">
      <t>サイ</t>
    </rPh>
    <phoneticPr fontId="6"/>
  </si>
  <si>
    <t>注3）TDB933、934、936、938、940回債</t>
    <rPh sb="25" eb="27">
      <t>カイサイ</t>
    </rPh>
    <rPh sb="26" eb="27">
      <t>サイ</t>
    </rPh>
    <phoneticPr fontId="6"/>
  </si>
  <si>
    <t>注3）TDB926、928、929、931、933回債</t>
    <rPh sb="25" eb="27">
      <t>カイサイ</t>
    </rPh>
    <rPh sb="26" eb="27">
      <t>サイ</t>
    </rPh>
    <phoneticPr fontId="6"/>
  </si>
  <si>
    <t>注3）TDB918、919、921、923、925回債</t>
    <rPh sb="25" eb="27">
      <t>カイサイ</t>
    </rPh>
    <rPh sb="26" eb="27">
      <t>サイ</t>
    </rPh>
    <phoneticPr fontId="6"/>
  </si>
  <si>
    <t>注3）TDB911、912、914、917、918回債</t>
    <rPh sb="25" eb="27">
      <t>カイサイ</t>
    </rPh>
    <rPh sb="26" eb="27">
      <t>サイ</t>
    </rPh>
    <phoneticPr fontId="6"/>
  </si>
  <si>
    <t>注3）TDB903、904、906、907、909回債</t>
    <rPh sb="25" eb="27">
      <t>カイサイ</t>
    </rPh>
    <rPh sb="26" eb="27">
      <t>サイ</t>
    </rPh>
    <phoneticPr fontId="6"/>
  </si>
  <si>
    <t>注3）TDB897、898、900、902、903回債</t>
    <rPh sb="25" eb="27">
      <t>カイサイ</t>
    </rPh>
    <rPh sb="26" eb="27">
      <t>サイ</t>
    </rPh>
    <phoneticPr fontId="6"/>
  </si>
  <si>
    <t>注２）TDB891、892、894、896、897回債</t>
    <rPh sb="25" eb="27">
      <t>カイサイ</t>
    </rPh>
    <rPh sb="26" eb="27">
      <t>サイ</t>
    </rPh>
    <phoneticPr fontId="6"/>
  </si>
  <si>
    <t>注２）TDB885回～890回債</t>
    <rPh sb="9" eb="10">
      <t>カイ</t>
    </rPh>
    <rPh sb="14" eb="16">
      <t>カイサイ</t>
    </rPh>
    <rPh sb="15" eb="16">
      <t>サイ</t>
    </rPh>
    <phoneticPr fontId="6"/>
  </si>
  <si>
    <t xml:space="preserve">注３）東京銀行間取引金利（360日ベース）、全銀協TIBOR運営機関 </t>
    <phoneticPr fontId="6"/>
  </si>
  <si>
    <t>注１）日本銀行金融市場局</t>
    <rPh sb="0" eb="1">
      <t>チュウ</t>
    </rPh>
    <rPh sb="3" eb="5">
      <t>ニホン</t>
    </rPh>
    <rPh sb="5" eb="7">
      <t>ギンコウ</t>
    </rPh>
    <rPh sb="7" eb="9">
      <t>キンユウ</t>
    </rPh>
    <rPh sb="9" eb="11">
      <t>シジョウ</t>
    </rPh>
    <rPh sb="11" eb="12">
      <t>キョク</t>
    </rPh>
    <phoneticPr fontId="6"/>
  </si>
  <si>
    <t>注４）中心限月の公式終値（金利換算値）、東京金融取引所</t>
    <phoneticPr fontId="6"/>
  </si>
  <si>
    <t>注５）357回債（単利ベース）、日本証券業協会</t>
    <phoneticPr fontId="6"/>
  </si>
  <si>
    <t>注6）上段は高値、下段は安値、日本銀行金融市場局</t>
    <rPh sb="0" eb="1">
      <t>チュウ</t>
    </rPh>
    <rPh sb="3" eb="5">
      <t>ジョウダン</t>
    </rPh>
    <rPh sb="6" eb="8">
      <t>タカネ</t>
    </rPh>
    <rPh sb="9" eb="11">
      <t>カダン</t>
    </rPh>
    <rPh sb="12" eb="14">
      <t>ヤスネ</t>
    </rPh>
    <rPh sb="15" eb="17">
      <t>ニホン</t>
    </rPh>
    <rPh sb="17" eb="19">
      <t>ギンコウ</t>
    </rPh>
    <rPh sb="19" eb="21">
      <t>キンユウ</t>
    </rPh>
    <rPh sb="21" eb="23">
      <t>シジョウ</t>
    </rPh>
    <rPh sb="23" eb="24">
      <t>キョク</t>
    </rPh>
    <phoneticPr fontId="6"/>
  </si>
  <si>
    <t>注２）TB878回～884回債</t>
    <rPh sb="8" eb="9">
      <t>カイ</t>
    </rPh>
    <rPh sb="13" eb="15">
      <t>カイサイ</t>
    </rPh>
    <rPh sb="14" eb="15">
      <t>サイ</t>
    </rPh>
    <phoneticPr fontId="6"/>
  </si>
  <si>
    <t>注５） 356～357回債</t>
    <rPh sb="11" eb="13">
      <t>カイサイ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</si>
</sst>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,##0;&quot;△ &quot;#,##0"/>
    <numFmt numFmtId="177" formatCode="0.00_ "/>
    <numFmt numFmtId="178" formatCode="0.000_ "/>
    <numFmt numFmtId="179" formatCode="&quot;＋&quot;#,##0;&quot;△ &quot;#,##0"/>
    <numFmt numFmtId="180" formatCode="&quot;＋ &quot;#,##0;&quot;△ &quot;#,##0"/>
    <numFmt numFmtId="182" formatCode="0.00\ \ \ "/>
    <numFmt numFmtId="183" formatCode="#,##0_ "/>
    <numFmt numFmtId="184" formatCode="0.000\ \ \ "/>
    <numFmt numFmtId="185" formatCode="0.00&quot;％&quot;"/>
    <numFmt numFmtId="186" formatCode="0.000;&quot;△ &quot;0.000"/>
    <numFmt numFmtId="187" formatCode="&quot;＋ &quot;#,##0;&quot;△ &quot;#,##0\ \ "/>
    <numFmt numFmtId="188" formatCode="0.000&quot;％&quot;"/>
    <numFmt numFmtId="189" formatCode="0.000;&quot;▲ &quot;0.000"/>
    <numFmt numFmtId="190" formatCode="0.0000;&quot;▲ &quot;0.0000"/>
    <numFmt numFmtId="191" formatCode="[$-F800]dddd\,\ mmmm\ dd\,\ yyyy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/>
    <xf numFmtId="0" fontId="0" fillId="0" borderId="0" xfId="0" applyAlignment="1"/>
    <xf numFmtId="0" fontId="7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9" fillId="0" borderId="6" xfId="0" applyFont="1" applyBorder="1" applyAlignment="1">
      <alignment horizontal="centerContinuous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Continuous"/>
    </xf>
    <xf numFmtId="186" fontId="9" fillId="0" borderId="11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11" fillId="0" borderId="0" xfId="0" quotePrefix="1" applyFont="1" applyAlignment="1">
      <alignment horizontal="center"/>
    </xf>
    <xf numFmtId="185" fontId="8" fillId="0" borderId="0" xfId="0" applyNumberFormat="1" applyFont="1" applyAlignment="1">
      <alignment horizontal="center"/>
    </xf>
    <xf numFmtId="178" fontId="8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178" fontId="8" fillId="0" borderId="0" xfId="0" applyNumberFormat="1" applyFont="1"/>
    <xf numFmtId="0" fontId="8" fillId="0" borderId="0" xfId="0" applyFont="1" applyAlignment="1"/>
    <xf numFmtId="186" fontId="9" fillId="0" borderId="3" xfId="0" applyNumberFormat="1" applyFont="1" applyBorder="1" applyAlignment="1">
      <alignment horizontal="center"/>
    </xf>
    <xf numFmtId="0" fontId="8" fillId="0" borderId="21" xfId="0" applyFont="1" applyBorder="1" applyAlignment="1">
      <alignment horizontal="right"/>
    </xf>
    <xf numFmtId="0" fontId="8" fillId="0" borderId="22" xfId="0" quotePrefix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/>
    <xf numFmtId="0" fontId="8" fillId="0" borderId="0" xfId="0" applyFont="1" applyBorder="1" applyAlignment="1">
      <alignment horizontal="right"/>
    </xf>
    <xf numFmtId="182" fontId="8" fillId="0" borderId="0" xfId="1" applyNumberFormat="1" applyFont="1" applyFill="1" applyBorder="1"/>
    <xf numFmtId="0" fontId="11" fillId="0" borderId="12" xfId="0" applyFont="1" applyBorder="1" applyAlignment="1">
      <alignment horizontal="centerContinuous"/>
    </xf>
    <xf numFmtId="0" fontId="4" fillId="0" borderId="0" xfId="0" applyFont="1" applyAlignment="1">
      <alignment horizontal="center"/>
    </xf>
    <xf numFmtId="184" fontId="8" fillId="0" borderId="0" xfId="1" applyNumberFormat="1" applyFont="1" applyFill="1" applyBorder="1"/>
    <xf numFmtId="0" fontId="11" fillId="0" borderId="1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9" fillId="0" borderId="29" xfId="0" applyFont="1" applyBorder="1"/>
    <xf numFmtId="0" fontId="9" fillId="0" borderId="4" xfId="0" applyFont="1" applyBorder="1" applyAlignment="1">
      <alignment horizontal="centerContinuous"/>
    </xf>
    <xf numFmtId="178" fontId="9" fillId="0" borderId="0" xfId="0" applyNumberFormat="1" applyFont="1" applyBorder="1" applyAlignment="1">
      <alignment horizontal="center"/>
    </xf>
    <xf numFmtId="186" fontId="9" fillId="0" borderId="0" xfId="0" applyNumberFormat="1" applyFont="1" applyBorder="1" applyAlignment="1">
      <alignment horizontal="center"/>
    </xf>
    <xf numFmtId="178" fontId="9" fillId="0" borderId="0" xfId="0" applyNumberFormat="1" applyFont="1" applyFill="1" applyBorder="1" applyAlignment="1">
      <alignment horizontal="center"/>
    </xf>
    <xf numFmtId="178" fontId="0" fillId="0" borderId="0" xfId="0" applyNumberFormat="1" applyBorder="1"/>
    <xf numFmtId="0" fontId="9" fillId="0" borderId="18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176" fontId="14" fillId="0" borderId="0" xfId="0" applyNumberFormat="1" applyFont="1" applyBorder="1" applyAlignment="1">
      <alignment horizontal="center"/>
    </xf>
    <xf numFmtId="180" fontId="14" fillId="0" borderId="22" xfId="0" applyNumberFormat="1" applyFont="1" applyBorder="1" applyAlignment="1">
      <alignment horizontal="center"/>
    </xf>
    <xf numFmtId="180" fontId="14" fillId="0" borderId="21" xfId="0" applyNumberFormat="1" applyFont="1" applyBorder="1" applyAlignment="1">
      <alignment horizontal="center"/>
    </xf>
    <xf numFmtId="180" fontId="14" fillId="0" borderId="23" xfId="0" applyNumberFormat="1" applyFont="1" applyBorder="1" applyAlignment="1">
      <alignment horizontal="center"/>
    </xf>
    <xf numFmtId="180" fontId="14" fillId="0" borderId="9" xfId="0" applyNumberFormat="1" applyFont="1" applyBorder="1" applyAlignment="1">
      <alignment horizontal="center"/>
    </xf>
    <xf numFmtId="180" fontId="14" fillId="0" borderId="4" xfId="0" applyNumberFormat="1" applyFont="1" applyBorder="1" applyAlignment="1">
      <alignment horizontal="center"/>
    </xf>
    <xf numFmtId="180" fontId="14" fillId="0" borderId="6" xfId="0" applyNumberFormat="1" applyFont="1" applyBorder="1" applyAlignment="1">
      <alignment horizontal="center"/>
    </xf>
    <xf numFmtId="180" fontId="15" fillId="0" borderId="9" xfId="0" applyNumberFormat="1" applyFont="1" applyBorder="1"/>
    <xf numFmtId="178" fontId="3" fillId="0" borderId="37" xfId="0" applyNumberFormat="1" applyFont="1" applyBorder="1" applyAlignment="1">
      <alignment horizontal="center"/>
    </xf>
    <xf numFmtId="178" fontId="3" fillId="0" borderId="38" xfId="0" applyNumberFormat="1" applyFont="1" applyBorder="1" applyAlignment="1">
      <alignment horizontal="center"/>
    </xf>
    <xf numFmtId="180" fontId="15" fillId="0" borderId="7" xfId="0" applyNumberFormat="1" applyFont="1" applyBorder="1"/>
    <xf numFmtId="180" fontId="15" fillId="0" borderId="4" xfId="0" applyNumberFormat="1" applyFont="1" applyBorder="1"/>
    <xf numFmtId="0" fontId="15" fillId="0" borderId="3" xfId="0" applyFont="1" applyBorder="1"/>
    <xf numFmtId="180" fontId="15" fillId="0" borderId="3" xfId="0" applyNumberFormat="1" applyFont="1" applyBorder="1"/>
    <xf numFmtId="180" fontId="15" fillId="0" borderId="6" xfId="0" applyNumberFormat="1" applyFont="1" applyBorder="1"/>
    <xf numFmtId="0" fontId="15" fillId="0" borderId="39" xfId="0" applyFont="1" applyBorder="1"/>
    <xf numFmtId="180" fontId="15" fillId="0" borderId="40" xfId="0" applyNumberFormat="1" applyFont="1" applyBorder="1"/>
    <xf numFmtId="180" fontId="15" fillId="0" borderId="25" xfId="0" applyNumberFormat="1" applyFont="1" applyBorder="1"/>
    <xf numFmtId="0" fontId="15" fillId="0" borderId="40" xfId="0" applyFont="1" applyBorder="1"/>
    <xf numFmtId="180" fontId="15" fillId="0" borderId="23" xfId="0" applyNumberFormat="1" applyFont="1" applyBorder="1"/>
    <xf numFmtId="180" fontId="15" fillId="0" borderId="41" xfId="0" applyNumberFormat="1" applyFont="1" applyBorder="1"/>
    <xf numFmtId="180" fontId="15" fillId="0" borderId="6" xfId="0" applyNumberFormat="1" applyFont="1" applyBorder="1" applyAlignment="1">
      <alignment horizontal="right"/>
    </xf>
    <xf numFmtId="180" fontId="15" fillId="0" borderId="41" xfId="0" applyNumberFormat="1" applyFont="1" applyBorder="1" applyAlignment="1"/>
    <xf numFmtId="176" fontId="15" fillId="0" borderId="6" xfId="0" applyNumberFormat="1" applyFont="1" applyBorder="1" applyAlignment="1">
      <alignment horizontal="center"/>
    </xf>
    <xf numFmtId="180" fontId="15" fillId="0" borderId="6" xfId="0" applyNumberFormat="1" applyFont="1" applyBorder="1" applyAlignment="1"/>
    <xf numFmtId="180" fontId="15" fillId="0" borderId="4" xfId="0" applyNumberFormat="1" applyFont="1" applyBorder="1" applyAlignment="1">
      <alignment horizontal="right"/>
    </xf>
    <xf numFmtId="180" fontId="15" fillId="0" borderId="40" xfId="0" applyNumberFormat="1" applyFont="1" applyBorder="1" applyAlignment="1"/>
    <xf numFmtId="176" fontId="15" fillId="0" borderId="4" xfId="0" applyNumberFormat="1" applyFont="1" applyBorder="1" applyAlignment="1">
      <alignment horizontal="center"/>
    </xf>
    <xf numFmtId="180" fontId="15" fillId="0" borderId="4" xfId="0" applyNumberFormat="1" applyFont="1" applyBorder="1" applyAlignment="1"/>
    <xf numFmtId="180" fontId="15" fillId="0" borderId="9" xfId="0" applyNumberFormat="1" applyFont="1" applyBorder="1" applyAlignment="1"/>
    <xf numFmtId="180" fontId="15" fillId="0" borderId="25" xfId="0" applyNumberFormat="1" applyFont="1" applyBorder="1" applyAlignment="1"/>
    <xf numFmtId="180" fontId="15" fillId="0" borderId="9" xfId="0" applyNumberFormat="1" applyFont="1" applyBorder="1" applyAlignment="1">
      <alignment horizontal="center"/>
    </xf>
    <xf numFmtId="180" fontId="15" fillId="0" borderId="10" xfId="0" applyNumberFormat="1" applyFont="1" applyBorder="1"/>
    <xf numFmtId="179" fontId="15" fillId="0" borderId="4" xfId="0" applyNumberFormat="1" applyFont="1" applyBorder="1"/>
    <xf numFmtId="38" fontId="15" fillId="0" borderId="4" xfId="2" applyFont="1" applyBorder="1" applyAlignment="1">
      <alignment horizontal="center"/>
    </xf>
    <xf numFmtId="180" fontId="15" fillId="0" borderId="23" xfId="0" applyNumberFormat="1" applyFont="1" applyBorder="1" applyAlignment="1">
      <alignment horizontal="center"/>
    </xf>
    <xf numFmtId="180" fontId="15" fillId="0" borderId="9" xfId="0" applyNumberFormat="1" applyFont="1" applyBorder="1" applyAlignment="1">
      <alignment horizontal="right"/>
    </xf>
    <xf numFmtId="180" fontId="15" fillId="0" borderId="4" xfId="0" applyNumberFormat="1" applyFont="1" applyBorder="1" applyAlignment="1">
      <alignment horizontal="center"/>
    </xf>
    <xf numFmtId="38" fontId="15" fillId="0" borderId="6" xfId="2" applyFont="1" applyBorder="1" applyAlignment="1">
      <alignment horizontal="center"/>
    </xf>
    <xf numFmtId="179" fontId="15" fillId="0" borderId="9" xfId="0" applyNumberFormat="1" applyFont="1" applyBorder="1" applyAlignment="1">
      <alignment horizontal="center"/>
    </xf>
    <xf numFmtId="176" fontId="15" fillId="0" borderId="0" xfId="0" applyNumberFormat="1" applyFont="1" applyBorder="1" applyAlignment="1">
      <alignment horizontal="center"/>
    </xf>
    <xf numFmtId="179" fontId="15" fillId="0" borderId="9" xfId="0" applyNumberFormat="1" applyFont="1" applyBorder="1"/>
    <xf numFmtId="38" fontId="15" fillId="0" borderId="22" xfId="2" applyFont="1" applyBorder="1" applyAlignment="1">
      <alignment horizontal="center"/>
    </xf>
    <xf numFmtId="180" fontId="15" fillId="0" borderId="0" xfId="0" applyNumberFormat="1" applyFont="1" applyBorder="1"/>
    <xf numFmtId="180" fontId="15" fillId="0" borderId="13" xfId="0" applyNumberFormat="1" applyFont="1" applyBorder="1" applyAlignment="1">
      <alignment horizontal="right"/>
    </xf>
    <xf numFmtId="179" fontId="15" fillId="0" borderId="4" xfId="0" applyNumberFormat="1" applyFont="1" applyBorder="1" applyAlignment="1">
      <alignment horizontal="center"/>
    </xf>
    <xf numFmtId="180" fontId="15" fillId="0" borderId="6" xfId="0" applyNumberFormat="1" applyFont="1" applyFill="1" applyBorder="1"/>
    <xf numFmtId="180" fontId="15" fillId="0" borderId="9" xfId="0" applyNumberFormat="1" applyFont="1" applyFill="1" applyBorder="1"/>
    <xf numFmtId="180" fontId="15" fillId="0" borderId="4" xfId="0" applyNumberFormat="1" applyFont="1" applyFill="1" applyBorder="1"/>
    <xf numFmtId="180" fontId="15" fillId="0" borderId="6" xfId="0" applyNumberFormat="1" applyFont="1" applyBorder="1" applyAlignment="1">
      <alignment horizontal="center"/>
    </xf>
    <xf numFmtId="179" fontId="3" fillId="0" borderId="9" xfId="0" applyNumberFormat="1" applyFont="1" applyBorder="1" applyAlignment="1">
      <alignment horizontal="center"/>
    </xf>
    <xf numFmtId="180" fontId="14" fillId="0" borderId="29" xfId="0" applyNumberFormat="1" applyFont="1" applyBorder="1" applyAlignment="1">
      <alignment horizontal="center"/>
    </xf>
    <xf numFmtId="180" fontId="14" fillId="0" borderId="12" xfId="0" applyNumberFormat="1" applyFont="1" applyBorder="1" applyAlignment="1">
      <alignment horizontal="center"/>
    </xf>
    <xf numFmtId="179" fontId="10" fillId="0" borderId="9" xfId="0" applyNumberFormat="1" applyFont="1" applyBorder="1" applyAlignment="1">
      <alignment horizontal="center"/>
    </xf>
    <xf numFmtId="180" fontId="8" fillId="0" borderId="23" xfId="0" applyNumberFormat="1" applyFont="1" applyBorder="1" applyAlignment="1">
      <alignment horizontal="center"/>
    </xf>
    <xf numFmtId="180" fontId="14" fillId="0" borderId="3" xfId="0" applyNumberFormat="1" applyFont="1" applyBorder="1" applyAlignment="1"/>
    <xf numFmtId="180" fontId="14" fillId="0" borderId="41" xfId="0" applyNumberFormat="1" applyFont="1" applyBorder="1" applyAlignment="1"/>
    <xf numFmtId="180" fontId="14" fillId="0" borderId="40" xfId="0" applyNumberFormat="1" applyFont="1" applyBorder="1" applyAlignment="1"/>
    <xf numFmtId="180" fontId="14" fillId="0" borderId="3" xfId="0" applyNumberFormat="1" applyFont="1" applyBorder="1" applyAlignment="1">
      <alignment horizontal="right"/>
    </xf>
    <xf numFmtId="180" fontId="9" fillId="0" borderId="23" xfId="0" applyNumberFormat="1" applyFont="1" applyBorder="1" applyAlignment="1">
      <alignment horizontal="center"/>
    </xf>
    <xf numFmtId="180" fontId="3" fillId="0" borderId="3" xfId="0" applyNumberFormat="1" applyFont="1" applyBorder="1" applyAlignment="1">
      <alignment horizontal="right"/>
    </xf>
    <xf numFmtId="180" fontId="3" fillId="0" borderId="39" xfId="0" applyNumberFormat="1" applyFont="1" applyBorder="1" applyAlignment="1">
      <alignment horizontal="right"/>
    </xf>
    <xf numFmtId="180" fontId="15" fillId="0" borderId="7" xfId="0" applyNumberFormat="1" applyFont="1" applyBorder="1" applyAlignment="1"/>
    <xf numFmtId="179" fontId="15" fillId="0" borderId="25" xfId="0" applyNumberFormat="1" applyFont="1" applyBorder="1" applyAlignment="1"/>
    <xf numFmtId="180" fontId="12" fillId="0" borderId="9" xfId="0" applyNumberFormat="1" applyFont="1" applyBorder="1" applyAlignment="1">
      <alignment horizontal="center"/>
    </xf>
    <xf numFmtId="176" fontId="14" fillId="0" borderId="4" xfId="0" applyNumberFormat="1" applyFont="1" applyBorder="1" applyAlignment="1">
      <alignment horizontal="center"/>
    </xf>
    <xf numFmtId="183" fontId="14" fillId="0" borderId="5" xfId="0" applyNumberFormat="1" applyFont="1" applyBorder="1" applyAlignment="1">
      <alignment horizontal="center"/>
    </xf>
    <xf numFmtId="180" fontId="14" fillId="0" borderId="5" xfId="0" applyNumberFormat="1" applyFont="1" applyBorder="1" applyAlignment="1">
      <alignment horizontal="center"/>
    </xf>
    <xf numFmtId="180" fontId="14" fillId="0" borderId="9" xfId="0" applyNumberFormat="1" applyFont="1" applyBorder="1"/>
    <xf numFmtId="180" fontId="14" fillId="0" borderId="10" xfId="0" applyNumberFormat="1" applyFont="1" applyBorder="1"/>
    <xf numFmtId="180" fontId="14" fillId="0" borderId="16" xfId="0" applyNumberFormat="1" applyFont="1" applyBorder="1" applyAlignment="1">
      <alignment horizontal="center"/>
    </xf>
    <xf numFmtId="180" fontId="14" fillId="0" borderId="4" xfId="0" applyNumberFormat="1" applyFont="1" applyBorder="1"/>
    <xf numFmtId="2" fontId="14" fillId="0" borderId="21" xfId="0" applyNumberFormat="1" applyFont="1" applyBorder="1" applyAlignment="1">
      <alignment horizontal="center"/>
    </xf>
    <xf numFmtId="2" fontId="14" fillId="0" borderId="23" xfId="0" applyNumberFormat="1" applyFont="1" applyBorder="1" applyAlignment="1">
      <alignment horizontal="center"/>
    </xf>
    <xf numFmtId="2" fontId="14" fillId="0" borderId="22" xfId="0" applyNumberFormat="1" applyFont="1" applyBorder="1" applyAlignment="1">
      <alignment horizontal="center"/>
    </xf>
    <xf numFmtId="180" fontId="14" fillId="0" borderId="6" xfId="0" applyNumberFormat="1" applyFont="1" applyBorder="1"/>
    <xf numFmtId="180" fontId="14" fillId="0" borderId="4" xfId="0" applyNumberFormat="1" applyFont="1" applyBorder="1" applyAlignment="1">
      <alignment horizontal="right"/>
    </xf>
    <xf numFmtId="180" fontId="14" fillId="0" borderId="10" xfId="0" applyNumberFormat="1" applyFont="1" applyBorder="1" applyAlignment="1">
      <alignment horizontal="right"/>
    </xf>
    <xf numFmtId="180" fontId="14" fillId="0" borderId="9" xfId="0" applyNumberFormat="1" applyFont="1" applyBorder="1" applyAlignment="1">
      <alignment horizontal="right"/>
    </xf>
    <xf numFmtId="180" fontId="14" fillId="0" borderId="7" xfId="0" applyNumberFormat="1" applyFont="1" applyBorder="1" applyAlignment="1">
      <alignment horizontal="right"/>
    </xf>
    <xf numFmtId="180" fontId="12" fillId="0" borderId="3" xfId="0" applyNumberFormat="1" applyFont="1" applyBorder="1" applyAlignment="1">
      <alignment horizontal="right"/>
    </xf>
    <xf numFmtId="0" fontId="9" fillId="0" borderId="12" xfId="0" applyFont="1" applyBorder="1" applyAlignment="1">
      <alignment horizontal="centerContinuous"/>
    </xf>
    <xf numFmtId="189" fontId="12" fillId="0" borderId="42" xfId="0" applyNumberFormat="1" applyFont="1" applyBorder="1" applyAlignment="1">
      <alignment vertical="center"/>
    </xf>
    <xf numFmtId="186" fontId="9" fillId="0" borderId="39" xfId="0" applyNumberFormat="1" applyFont="1" applyBorder="1" applyAlignment="1">
      <alignment horizontal="center"/>
    </xf>
    <xf numFmtId="189" fontId="0" fillId="0" borderId="0" xfId="0" applyNumberFormat="1" applyAlignment="1">
      <alignment horizontal="center"/>
    </xf>
    <xf numFmtId="189" fontId="0" fillId="0" borderId="0" xfId="0" applyNumberFormat="1" applyAlignment="1"/>
    <xf numFmtId="189" fontId="0" fillId="0" borderId="0" xfId="0" applyNumberFormat="1"/>
    <xf numFmtId="189" fontId="2" fillId="0" borderId="0" xfId="0" applyNumberFormat="1" applyFont="1"/>
    <xf numFmtId="189" fontId="1" fillId="0" borderId="0" xfId="0" applyNumberFormat="1" applyFont="1" applyAlignment="1">
      <alignment horizontal="center"/>
    </xf>
    <xf numFmtId="189" fontId="1" fillId="0" borderId="0" xfId="0" applyNumberFormat="1" applyFont="1"/>
    <xf numFmtId="189" fontId="8" fillId="0" borderId="0" xfId="0" applyNumberFormat="1" applyFont="1" applyAlignment="1">
      <alignment horizontal="center"/>
    </xf>
    <xf numFmtId="189" fontId="8" fillId="0" borderId="0" xfId="0" applyNumberFormat="1" applyFont="1" applyAlignment="1">
      <alignment horizontal="right"/>
    </xf>
    <xf numFmtId="189" fontId="8" fillId="0" borderId="45" xfId="0" applyNumberFormat="1" applyFont="1" applyBorder="1" applyAlignment="1">
      <alignment horizontal="center"/>
    </xf>
    <xf numFmtId="189" fontId="8" fillId="0" borderId="1" xfId="0" applyNumberFormat="1" applyFont="1" applyBorder="1" applyAlignment="1">
      <alignment horizontal="centerContinuous"/>
    </xf>
    <xf numFmtId="189" fontId="8" fillId="0" borderId="2" xfId="0" applyNumberFormat="1" applyFont="1" applyBorder="1" applyAlignment="1">
      <alignment horizontal="centerContinuous"/>
    </xf>
    <xf numFmtId="189" fontId="8" fillId="0" borderId="39" xfId="0" applyNumberFormat="1" applyFont="1" applyBorder="1" applyAlignment="1">
      <alignment horizontal="centerContinuous"/>
    </xf>
    <xf numFmtId="189" fontId="8" fillId="0" borderId="46" xfId="0" applyNumberFormat="1" applyFont="1" applyBorder="1" applyAlignment="1">
      <alignment horizontal="center"/>
    </xf>
    <xf numFmtId="189" fontId="8" fillId="0" borderId="4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center"/>
    </xf>
    <xf numFmtId="189" fontId="8" fillId="0" borderId="3" xfId="0" applyNumberFormat="1" applyFont="1" applyBorder="1" applyAlignment="1">
      <alignment horizontal="centerContinuous"/>
    </xf>
    <xf numFmtId="189" fontId="8" fillId="0" borderId="42" xfId="0" applyNumberFormat="1" applyFont="1" applyBorder="1" applyAlignment="1">
      <alignment horizontal="center"/>
    </xf>
    <xf numFmtId="189" fontId="8" fillId="0" borderId="9" xfId="0" applyNumberFormat="1" applyFont="1" applyBorder="1" applyAlignment="1">
      <alignment horizontal="center"/>
    </xf>
    <xf numFmtId="189" fontId="8" fillId="0" borderId="7" xfId="0" applyNumberFormat="1" applyFont="1" applyBorder="1" applyAlignment="1">
      <alignment horizontal="center"/>
    </xf>
    <xf numFmtId="189" fontId="8" fillId="0" borderId="7" xfId="0" applyNumberFormat="1" applyFont="1" applyBorder="1" applyAlignment="1">
      <alignment horizontal="centerContinuous"/>
    </xf>
    <xf numFmtId="189" fontId="15" fillId="0" borderId="46" xfId="0" applyNumberFormat="1" applyFont="1" applyBorder="1" applyAlignment="1">
      <alignment vertical="center"/>
    </xf>
    <xf numFmtId="189" fontId="15" fillId="0" borderId="47" xfId="0" applyNumberFormat="1" applyFont="1" applyBorder="1" applyAlignment="1">
      <alignment horizontal="center" vertical="center"/>
    </xf>
    <xf numFmtId="189" fontId="8" fillId="0" borderId="0" xfId="0" applyNumberFormat="1" applyFont="1"/>
    <xf numFmtId="189" fontId="10" fillId="0" borderId="0" xfId="0" applyNumberFormat="1" applyFont="1" applyBorder="1"/>
    <xf numFmtId="189" fontId="10" fillId="0" borderId="0" xfId="0" applyNumberFormat="1" applyFont="1" applyBorder="1" applyAlignment="1">
      <alignment horizontal="centerContinuous"/>
    </xf>
    <xf numFmtId="189" fontId="12" fillId="0" borderId="7" xfId="0" applyNumberFormat="1" applyFont="1" applyBorder="1" applyAlignment="1">
      <alignment horizontal="center"/>
    </xf>
    <xf numFmtId="189" fontId="12" fillId="0" borderId="3" xfId="0" applyNumberFormat="1" applyFont="1" applyBorder="1" applyAlignment="1">
      <alignment horizontal="center"/>
    </xf>
    <xf numFmtId="189" fontId="12" fillId="0" borderId="39" xfId="0" applyNumberFormat="1" applyFont="1" applyBorder="1" applyAlignment="1">
      <alignment horizontal="center"/>
    </xf>
    <xf numFmtId="189" fontId="12" fillId="0" borderId="41" xfId="0" applyNumberFormat="1" applyFont="1" applyBorder="1" applyAlignment="1">
      <alignment horizontal="center"/>
    </xf>
    <xf numFmtId="186" fontId="3" fillId="0" borderId="36" xfId="0" applyNumberFormat="1" applyFont="1" applyBorder="1" applyAlignment="1">
      <alignment horizontal="center"/>
    </xf>
    <xf numFmtId="190" fontId="15" fillId="0" borderId="9" xfId="0" applyNumberFormat="1" applyFont="1" applyBorder="1" applyAlignment="1">
      <alignment horizontal="center"/>
    </xf>
    <xf numFmtId="186" fontId="9" fillId="0" borderId="51" xfId="0" applyNumberFormat="1" applyFont="1" applyBorder="1" applyAlignment="1">
      <alignment horizontal="center"/>
    </xf>
    <xf numFmtId="186" fontId="9" fillId="0" borderId="52" xfId="0" applyNumberFormat="1" applyFont="1" applyBorder="1" applyAlignment="1">
      <alignment horizontal="center"/>
    </xf>
    <xf numFmtId="190" fontId="15" fillId="0" borderId="4" xfId="0" applyNumberFormat="1" applyFont="1" applyBorder="1" applyAlignment="1">
      <alignment horizontal="center"/>
    </xf>
    <xf numFmtId="190" fontId="15" fillId="0" borderId="6" xfId="0" applyNumberFormat="1" applyFont="1" applyBorder="1" applyAlignment="1">
      <alignment horizontal="center"/>
    </xf>
    <xf numFmtId="190" fontId="15" fillId="0" borderId="21" xfId="0" applyNumberFormat="1" applyFont="1" applyBorder="1" applyAlignment="1">
      <alignment horizontal="center"/>
    </xf>
    <xf numFmtId="190" fontId="15" fillId="0" borderId="22" xfId="0" applyNumberFormat="1" applyFont="1" applyBorder="1" applyAlignment="1">
      <alignment horizontal="center"/>
    </xf>
    <xf numFmtId="186" fontId="9" fillId="0" borderId="7" xfId="0" applyNumberFormat="1" applyFont="1" applyBorder="1" applyAlignment="1">
      <alignment horizontal="center"/>
    </xf>
    <xf numFmtId="189" fontId="12" fillId="0" borderId="47" xfId="0" applyNumberFormat="1" applyFont="1" applyBorder="1" applyAlignment="1">
      <alignment vertical="center"/>
    </xf>
    <xf numFmtId="189" fontId="15" fillId="0" borderId="47" xfId="0" applyNumberFormat="1" applyFont="1" applyBorder="1" applyAlignment="1">
      <alignment vertical="center"/>
    </xf>
    <xf numFmtId="186" fontId="3" fillId="0" borderId="38" xfId="0" applyNumberFormat="1" applyFont="1" applyBorder="1" applyAlignment="1">
      <alignment horizontal="center"/>
    </xf>
    <xf numFmtId="186" fontId="3" fillId="0" borderId="37" xfId="0" applyNumberFormat="1" applyFont="1" applyBorder="1" applyAlignment="1">
      <alignment horizontal="center"/>
    </xf>
    <xf numFmtId="180" fontId="14" fillId="0" borderId="6" xfId="0" applyNumberFormat="1" applyFont="1" applyBorder="1" applyAlignment="1">
      <alignment horizontal="right"/>
    </xf>
    <xf numFmtId="180" fontId="12" fillId="0" borderId="39" xfId="0" applyNumberFormat="1" applyFont="1" applyBorder="1" applyAlignment="1">
      <alignment horizontal="right"/>
    </xf>
    <xf numFmtId="189" fontId="12" fillId="0" borderId="46" xfId="0" applyNumberFormat="1" applyFont="1" applyBorder="1" applyAlignment="1">
      <alignment vertical="center"/>
    </xf>
    <xf numFmtId="180" fontId="12" fillId="0" borderId="4" xfId="0" applyNumberFormat="1" applyFont="1" applyBorder="1" applyAlignment="1">
      <alignment horizontal="center"/>
    </xf>
    <xf numFmtId="183" fontId="14" fillId="0" borderId="29" xfId="0" applyNumberFormat="1" applyFont="1" applyBorder="1" applyAlignment="1">
      <alignment horizontal="center"/>
    </xf>
    <xf numFmtId="180" fontId="15" fillId="0" borderId="3" xfId="0" applyNumberFormat="1" applyFont="1" applyBorder="1" applyAlignment="1"/>
    <xf numFmtId="179" fontId="15" fillId="0" borderId="40" xfId="0" applyNumberFormat="1" applyFont="1" applyBorder="1" applyAlignment="1"/>
    <xf numFmtId="0" fontId="9" fillId="0" borderId="34" xfId="0" applyFont="1" applyBorder="1" applyAlignment="1">
      <alignment horizontal="center"/>
    </xf>
    <xf numFmtId="180" fontId="12" fillId="0" borderId="23" xfId="0" applyNumberFormat="1" applyFont="1" applyBorder="1" applyAlignment="1">
      <alignment horizontal="center"/>
    </xf>
    <xf numFmtId="180" fontId="14" fillId="0" borderId="0" xfId="0" applyNumberFormat="1" applyFont="1" applyBorder="1" applyAlignment="1">
      <alignment horizontal="center"/>
    </xf>
    <xf numFmtId="179" fontId="15" fillId="0" borderId="0" xfId="0" applyNumberFormat="1" applyFont="1" applyBorder="1" applyAlignment="1">
      <alignment horizontal="center"/>
    </xf>
    <xf numFmtId="180" fontId="8" fillId="0" borderId="22" xfId="0" applyNumberFormat="1" applyFont="1" applyBorder="1" applyAlignment="1">
      <alignment horizontal="center"/>
    </xf>
    <xf numFmtId="180" fontId="15" fillId="0" borderId="22" xfId="0" applyNumberFormat="1" applyFont="1" applyBorder="1"/>
    <xf numFmtId="180" fontId="15" fillId="0" borderId="24" xfId="0" applyNumberFormat="1" applyFont="1" applyBorder="1" applyAlignment="1">
      <alignment horizontal="center" vertical="center"/>
    </xf>
    <xf numFmtId="180" fontId="3" fillId="0" borderId="40" xfId="0" applyNumberFormat="1" applyFont="1" applyBorder="1" applyAlignment="1">
      <alignment horizontal="center" vertical="center"/>
    </xf>
    <xf numFmtId="189" fontId="12" fillId="0" borderId="47" xfId="0" applyNumberFormat="1" applyFont="1" applyBorder="1" applyAlignment="1">
      <alignment horizontal="center"/>
    </xf>
    <xf numFmtId="180" fontId="15" fillId="0" borderId="24" xfId="0" applyNumberFormat="1" applyFont="1" applyBorder="1" applyAlignment="1">
      <alignment horizontal="right"/>
    </xf>
    <xf numFmtId="190" fontId="15" fillId="0" borderId="23" xfId="0" applyNumberFormat="1" applyFont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80" fontId="14" fillId="0" borderId="29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80" fontId="15" fillId="0" borderId="7" xfId="0" applyNumberFormat="1" applyFont="1" applyFill="1" applyBorder="1"/>
    <xf numFmtId="180" fontId="14" fillId="0" borderId="0" xfId="0" applyNumberFormat="1" applyFont="1" applyBorder="1" applyAlignment="1">
      <alignment horizontal="right"/>
    </xf>
    <xf numFmtId="180" fontId="8" fillId="0" borderId="21" xfId="0" applyNumberFormat="1" applyFont="1" applyBorder="1" applyAlignment="1">
      <alignment horizontal="center"/>
    </xf>
    <xf numFmtId="180" fontId="14" fillId="0" borderId="16" xfId="0" applyNumberFormat="1" applyFont="1" applyBorder="1" applyAlignment="1">
      <alignment horizontal="right"/>
    </xf>
    <xf numFmtId="180" fontId="14" fillId="0" borderId="8" xfId="0" applyNumberFormat="1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180" fontId="14" fillId="0" borderId="39" xfId="0" applyNumberFormat="1" applyFont="1" applyBorder="1" applyAlignment="1">
      <alignment horizontal="right"/>
    </xf>
    <xf numFmtId="189" fontId="12" fillId="0" borderId="25" xfId="0" applyNumberFormat="1" applyFont="1" applyBorder="1" applyAlignment="1">
      <alignment horizontal="center"/>
    </xf>
    <xf numFmtId="189" fontId="12" fillId="0" borderId="42" xfId="0" applyNumberFormat="1" applyFont="1" applyFill="1" applyBorder="1" applyAlignment="1">
      <alignment vertical="center"/>
    </xf>
    <xf numFmtId="186" fontId="9" fillId="0" borderId="3" xfId="0" applyNumberFormat="1" applyFont="1" applyFill="1" applyBorder="1" applyAlignment="1">
      <alignment horizontal="center"/>
    </xf>
    <xf numFmtId="2" fontId="14" fillId="0" borderId="22" xfId="0" applyNumberFormat="1" applyFont="1" applyFill="1" applyBorder="1" applyAlignment="1">
      <alignment horizontal="center"/>
    </xf>
    <xf numFmtId="2" fontId="14" fillId="0" borderId="23" xfId="0" applyNumberFormat="1" applyFont="1" applyFill="1" applyBorder="1" applyAlignment="1">
      <alignment horizontal="center"/>
    </xf>
    <xf numFmtId="189" fontId="12" fillId="0" borderId="7" xfId="0" applyNumberFormat="1" applyFont="1" applyFill="1" applyBorder="1" applyAlignment="1">
      <alignment horizontal="center"/>
    </xf>
    <xf numFmtId="189" fontId="12" fillId="0" borderId="47" xfId="0" applyNumberFormat="1" applyFont="1" applyFill="1" applyBorder="1" applyAlignment="1">
      <alignment vertical="center"/>
    </xf>
    <xf numFmtId="190" fontId="15" fillId="0" borderId="4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77" fontId="0" fillId="0" borderId="0" xfId="0" applyNumberFormat="1" applyFill="1" applyBorder="1"/>
    <xf numFmtId="180" fontId="15" fillId="0" borderId="25" xfId="0" applyNumberFormat="1" applyFont="1" applyFill="1" applyBorder="1" applyAlignment="1"/>
    <xf numFmtId="180" fontId="14" fillId="0" borderId="9" xfId="0" applyNumberFormat="1" applyFont="1" applyFill="1" applyBorder="1"/>
    <xf numFmtId="180" fontId="15" fillId="0" borderId="40" xfId="0" applyNumberFormat="1" applyFont="1" applyFill="1" applyBorder="1" applyAlignment="1"/>
    <xf numFmtId="180" fontId="14" fillId="0" borderId="4" xfId="0" applyNumberFormat="1" applyFont="1" applyFill="1" applyBorder="1"/>
    <xf numFmtId="180" fontId="15" fillId="0" borderId="7" xfId="0" applyNumberFormat="1" applyFont="1" applyFill="1" applyBorder="1" applyAlignment="1"/>
    <xf numFmtId="180" fontId="15" fillId="0" borderId="10" xfId="0" applyNumberFormat="1" applyFont="1" applyFill="1" applyBorder="1"/>
    <xf numFmtId="180" fontId="15" fillId="0" borderId="3" xfId="0" applyNumberFormat="1" applyFont="1" applyFill="1" applyBorder="1" applyAlignment="1"/>
    <xf numFmtId="178" fontId="3" fillId="0" borderId="18" xfId="0" applyNumberFormat="1" applyFont="1" applyFill="1" applyBorder="1" applyAlignment="1"/>
    <xf numFmtId="0" fontId="14" fillId="0" borderId="14" xfId="0" applyFont="1" applyFill="1" applyBorder="1" applyAlignment="1">
      <alignment horizontal="centerContinuous"/>
    </xf>
    <xf numFmtId="0" fontId="12" fillId="0" borderId="14" xfId="0" applyFont="1" applyFill="1" applyBorder="1" applyAlignment="1">
      <alignment horizontal="centerContinuous"/>
    </xf>
    <xf numFmtId="0" fontId="9" fillId="0" borderId="17" xfId="0" applyFont="1" applyFill="1" applyBorder="1" applyAlignment="1">
      <alignment horizontal="centerContinuous"/>
    </xf>
    <xf numFmtId="0" fontId="9" fillId="0" borderId="15" xfId="0" applyFont="1" applyFill="1" applyBorder="1" applyAlignment="1">
      <alignment horizontal="centerContinuous"/>
    </xf>
    <xf numFmtId="176" fontId="9" fillId="0" borderId="30" xfId="0" applyNumberFormat="1" applyFont="1" applyFill="1" applyBorder="1" applyAlignment="1">
      <alignment horizontal="center"/>
    </xf>
    <xf numFmtId="180" fontId="14" fillId="0" borderId="28" xfId="0" applyNumberFormat="1" applyFont="1" applyFill="1" applyBorder="1"/>
    <xf numFmtId="0" fontId="8" fillId="0" borderId="15" xfId="0" applyFont="1" applyFill="1" applyBorder="1"/>
    <xf numFmtId="186" fontId="3" fillId="0" borderId="18" xfId="0" applyNumberFormat="1" applyFont="1" applyFill="1" applyBorder="1" applyAlignment="1">
      <alignment vertical="center"/>
    </xf>
    <xf numFmtId="178" fontId="9" fillId="0" borderId="16" xfId="0" applyNumberFormat="1" applyFont="1" applyFill="1" applyBorder="1" applyAlignment="1">
      <alignment horizontal="center"/>
    </xf>
    <xf numFmtId="0" fontId="11" fillId="0" borderId="18" xfId="0" applyFont="1" applyFill="1" applyBorder="1" applyAlignment="1"/>
    <xf numFmtId="0" fontId="11" fillId="0" borderId="16" xfId="0" applyFont="1" applyFill="1" applyBorder="1"/>
    <xf numFmtId="0" fontId="9" fillId="0" borderId="30" xfId="0" applyFont="1" applyFill="1" applyBorder="1" applyAlignment="1">
      <alignment horizontal="centerContinuous"/>
    </xf>
    <xf numFmtId="180" fontId="9" fillId="0" borderId="16" xfId="0" applyNumberFormat="1" applyFont="1" applyFill="1" applyBorder="1"/>
    <xf numFmtId="0" fontId="9" fillId="0" borderId="26" xfId="0" applyFont="1" applyFill="1" applyBorder="1" applyAlignment="1">
      <alignment horizontal="center"/>
    </xf>
    <xf numFmtId="38" fontId="9" fillId="0" borderId="16" xfId="2" applyFont="1" applyFill="1" applyBorder="1"/>
    <xf numFmtId="180" fontId="9" fillId="0" borderId="18" xfId="0" applyNumberFormat="1" applyFont="1" applyFill="1" applyBorder="1"/>
    <xf numFmtId="180" fontId="9" fillId="0" borderId="6" xfId="0" applyNumberFormat="1" applyFont="1" applyFill="1" applyBorder="1"/>
    <xf numFmtId="189" fontId="11" fillId="0" borderId="48" xfId="0" applyNumberFormat="1" applyFont="1" applyFill="1" applyBorder="1" applyAlignment="1">
      <alignment horizontal="center"/>
    </xf>
    <xf numFmtId="189" fontId="11" fillId="0" borderId="15" xfId="0" applyNumberFormat="1" applyFont="1" applyFill="1" applyBorder="1"/>
    <xf numFmtId="189" fontId="12" fillId="0" borderId="50" xfId="0" applyNumberFormat="1" applyFont="1" applyFill="1" applyBorder="1"/>
    <xf numFmtId="189" fontId="12" fillId="0" borderId="50" xfId="0" applyNumberFormat="1" applyFont="1" applyFill="1" applyBorder="1" applyAlignment="1">
      <alignment horizontal="center"/>
    </xf>
    <xf numFmtId="0" fontId="11" fillId="0" borderId="27" xfId="0" applyFont="1" applyFill="1" applyBorder="1"/>
    <xf numFmtId="0" fontId="8" fillId="0" borderId="20" xfId="0" applyFont="1" applyFill="1" applyBorder="1"/>
    <xf numFmtId="186" fontId="3" fillId="0" borderId="28" xfId="0" applyNumberFormat="1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center"/>
    </xf>
    <xf numFmtId="176" fontId="11" fillId="0" borderId="8" xfId="0" applyNumberFormat="1" applyFont="1" applyFill="1" applyBorder="1"/>
    <xf numFmtId="176" fontId="9" fillId="0" borderId="8" xfId="0" applyNumberFormat="1" applyFont="1" applyFill="1" applyBorder="1"/>
    <xf numFmtId="180" fontId="10" fillId="0" borderId="33" xfId="0" applyNumberFormat="1" applyFont="1" applyFill="1" applyBorder="1" applyAlignment="1">
      <alignment horizontal="center"/>
    </xf>
    <xf numFmtId="180" fontId="14" fillId="0" borderId="34" xfId="0" applyNumberFormat="1" applyFont="1" applyFill="1" applyBorder="1" applyAlignment="1"/>
    <xf numFmtId="38" fontId="9" fillId="0" borderId="8" xfId="2" applyFont="1" applyFill="1" applyBorder="1"/>
    <xf numFmtId="180" fontId="11" fillId="0" borderId="28" xfId="0" applyNumberFormat="1" applyFont="1" applyFill="1" applyBorder="1"/>
    <xf numFmtId="180" fontId="9" fillId="0" borderId="9" xfId="0" applyNumberFormat="1" applyFont="1" applyFill="1" applyBorder="1"/>
    <xf numFmtId="180" fontId="9" fillId="0" borderId="8" xfId="0" applyNumberFormat="1" applyFont="1" applyFill="1" applyBorder="1"/>
    <xf numFmtId="189" fontId="12" fillId="0" borderId="43" xfId="0" applyNumberFormat="1" applyFont="1" applyFill="1" applyBorder="1" applyAlignment="1">
      <alignment horizontal="center"/>
    </xf>
    <xf numFmtId="189" fontId="12" fillId="0" borderId="20" xfId="0" applyNumberFormat="1" applyFont="1" applyFill="1" applyBorder="1" applyAlignment="1">
      <alignment horizontal="center"/>
    </xf>
    <xf numFmtId="189" fontId="12" fillId="0" borderId="49" xfId="0" applyNumberFormat="1" applyFont="1" applyFill="1" applyBorder="1" applyAlignment="1">
      <alignment horizontal="center"/>
    </xf>
    <xf numFmtId="177" fontId="12" fillId="0" borderId="44" xfId="0" applyNumberFormat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31" xfId="0" applyFont="1" applyFill="1" applyBorder="1"/>
    <xf numFmtId="180" fontId="9" fillId="0" borderId="26" xfId="0" applyNumberFormat="1" applyFont="1" applyFill="1" applyBorder="1" applyAlignment="1">
      <alignment horizontal="center"/>
    </xf>
    <xf numFmtId="38" fontId="9" fillId="0" borderId="6" xfId="2" applyFont="1" applyFill="1" applyBorder="1"/>
    <xf numFmtId="38" fontId="9" fillId="0" borderId="4" xfId="2" applyFont="1" applyFill="1" applyBorder="1"/>
    <xf numFmtId="180" fontId="9" fillId="0" borderId="13" xfId="0" applyNumberFormat="1" applyFont="1" applyFill="1" applyBorder="1"/>
    <xf numFmtId="189" fontId="8" fillId="0" borderId="39" xfId="0" applyNumberFormat="1" applyFont="1" applyFill="1" applyBorder="1" applyAlignment="1">
      <alignment horizontal="center"/>
    </xf>
    <xf numFmtId="189" fontId="8" fillId="0" borderId="6" xfId="0" applyNumberFormat="1" applyFont="1" applyFill="1" applyBorder="1"/>
    <xf numFmtId="189" fontId="8" fillId="0" borderId="39" xfId="0" applyNumberFormat="1" applyFont="1" applyFill="1" applyBorder="1"/>
    <xf numFmtId="0" fontId="8" fillId="0" borderId="21" xfId="0" applyFont="1" applyFill="1" applyBorder="1"/>
    <xf numFmtId="176" fontId="11" fillId="0" borderId="9" xfId="0" applyNumberFormat="1" applyFont="1" applyFill="1" applyBorder="1"/>
    <xf numFmtId="176" fontId="11" fillId="0" borderId="32" xfId="0" applyNumberFormat="1" applyFont="1" applyFill="1" applyBorder="1"/>
    <xf numFmtId="180" fontId="14" fillId="0" borderId="35" xfId="0" applyNumberFormat="1" applyFont="1" applyFill="1" applyBorder="1" applyAlignment="1"/>
    <xf numFmtId="38" fontId="9" fillId="0" borderId="9" xfId="2" applyFont="1" applyFill="1" applyBorder="1"/>
    <xf numFmtId="176" fontId="9" fillId="0" borderId="9" xfId="0" applyNumberFormat="1" applyFont="1" applyFill="1" applyBorder="1"/>
    <xf numFmtId="180" fontId="9" fillId="0" borderId="10" xfId="0" applyNumberFormat="1" applyFont="1" applyFill="1" applyBorder="1"/>
    <xf numFmtId="189" fontId="8" fillId="0" borderId="7" xfId="0" applyNumberFormat="1" applyFont="1" applyFill="1" applyBorder="1" applyAlignment="1">
      <alignment horizontal="center"/>
    </xf>
    <xf numFmtId="189" fontId="8" fillId="0" borderId="9" xfId="0" applyNumberFormat="1" applyFont="1" applyFill="1" applyBorder="1" applyAlignment="1">
      <alignment horizontal="center"/>
    </xf>
    <xf numFmtId="177" fontId="8" fillId="0" borderId="23" xfId="0" applyNumberFormat="1" applyFont="1" applyFill="1" applyBorder="1"/>
    <xf numFmtId="0" fontId="8" fillId="0" borderId="19" xfId="0" applyFont="1" applyFill="1" applyBorder="1"/>
    <xf numFmtId="0" fontId="8" fillId="0" borderId="14" xfId="0" applyFont="1" applyFill="1" applyBorder="1"/>
    <xf numFmtId="0" fontId="8" fillId="0" borderId="0" xfId="0" applyFont="1" applyFill="1"/>
    <xf numFmtId="49" fontId="11" fillId="0" borderId="16" xfId="0" applyNumberFormat="1" applyFont="1" applyFill="1" applyBorder="1" applyAlignment="1">
      <alignment horizontal="distributed" vertical="center"/>
    </xf>
    <xf numFmtId="182" fontId="8" fillId="0" borderId="0" xfId="1" applyNumberFormat="1" applyFont="1" applyFill="1"/>
    <xf numFmtId="0" fontId="8" fillId="0" borderId="0" xfId="0" quotePrefix="1" applyFont="1" applyFill="1" applyAlignment="1">
      <alignment horizontal="left"/>
    </xf>
    <xf numFmtId="49" fontId="11" fillId="0" borderId="0" xfId="0" applyNumberFormat="1" applyFont="1" applyFill="1" applyAlignment="1">
      <alignment horizontal="distributed" vertical="center"/>
    </xf>
    <xf numFmtId="0" fontId="8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Fill="1"/>
    <xf numFmtId="0" fontId="17" fillId="0" borderId="0" xfId="0" applyFont="1" applyFill="1"/>
    <xf numFmtId="189" fontId="16" fillId="0" borderId="0" xfId="0" applyNumberFormat="1" applyFont="1" applyFill="1" applyAlignment="1">
      <alignment horizontal="center"/>
    </xf>
    <xf numFmtId="189" fontId="16" fillId="0" borderId="0" xfId="0" applyNumberFormat="1" applyFont="1" applyFill="1"/>
    <xf numFmtId="0" fontId="17" fillId="0" borderId="0" xfId="0" applyFont="1" applyFill="1" applyAlignment="1"/>
    <xf numFmtId="189" fontId="17" fillId="0" borderId="0" xfId="0" applyNumberFormat="1" applyFont="1" applyFill="1"/>
    <xf numFmtId="189" fontId="8" fillId="0" borderId="0" xfId="0" applyNumberFormat="1" applyFont="1" applyFill="1"/>
    <xf numFmtId="0" fontId="8" fillId="0" borderId="0" xfId="0" applyFont="1" applyFill="1" applyAlignment="1">
      <alignment horizontal="right" vertical="center"/>
    </xf>
    <xf numFmtId="38" fontId="17" fillId="0" borderId="0" xfId="2" applyFont="1" applyFill="1"/>
    <xf numFmtId="0" fontId="17" fillId="0" borderId="0" xfId="0" applyFont="1" applyFill="1" applyAlignment="1">
      <alignment horizontal="right"/>
    </xf>
    <xf numFmtId="0" fontId="17" fillId="0" borderId="0" xfId="0" quotePrefix="1" applyFont="1" applyFill="1" applyAlignment="1">
      <alignment horizontal="left"/>
    </xf>
    <xf numFmtId="189" fontId="10" fillId="0" borderId="0" xfId="0" applyNumberFormat="1" applyFont="1" applyFill="1" applyBorder="1"/>
    <xf numFmtId="180" fontId="4" fillId="0" borderId="0" xfId="0" applyNumberFormat="1" applyFont="1"/>
    <xf numFmtId="0" fontId="9" fillId="0" borderId="23" xfId="0" applyFont="1" applyBorder="1" applyAlignment="1">
      <alignment horizontal="center"/>
    </xf>
    <xf numFmtId="189" fontId="12" fillId="0" borderId="3" xfId="0" applyNumberFormat="1" applyFont="1" applyFill="1" applyBorder="1" applyAlignment="1">
      <alignment horizontal="center"/>
    </xf>
    <xf numFmtId="189" fontId="12" fillId="0" borderId="46" xfId="0" applyNumberFormat="1" applyFont="1" applyFill="1" applyBorder="1" applyAlignment="1">
      <alignment vertical="center"/>
    </xf>
    <xf numFmtId="190" fontId="15" fillId="0" borderId="6" xfId="0" applyNumberFormat="1" applyFont="1" applyFill="1" applyBorder="1" applyAlignment="1">
      <alignment horizontal="center"/>
    </xf>
    <xf numFmtId="190" fontId="15" fillId="0" borderId="9" xfId="0" applyNumberFormat="1" applyFont="1" applyFill="1" applyBorder="1" applyAlignment="1">
      <alignment horizontal="center"/>
    </xf>
    <xf numFmtId="186" fontId="9" fillId="0" borderId="7" xfId="0" applyNumberFormat="1" applyFont="1" applyFill="1" applyBorder="1" applyAlignment="1">
      <alignment horizontal="center"/>
    </xf>
    <xf numFmtId="180" fontId="15" fillId="0" borderId="25" xfId="0" applyNumberFormat="1" applyFont="1" applyFill="1" applyBorder="1"/>
    <xf numFmtId="180" fontId="14" fillId="0" borderId="7" xfId="0" applyNumberFormat="1" applyFont="1" applyFill="1" applyBorder="1" applyAlignment="1">
      <alignment horizontal="right"/>
    </xf>
    <xf numFmtId="0" fontId="0" fillId="0" borderId="0" xfId="0" applyFont="1" applyFill="1"/>
    <xf numFmtId="189" fontId="8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right"/>
    </xf>
    <xf numFmtId="38" fontId="12" fillId="0" borderId="28" xfId="0" applyNumberFormat="1" applyFont="1" applyFill="1" applyBorder="1" applyAlignment="1"/>
    <xf numFmtId="0" fontId="8" fillId="0" borderId="0" xfId="0" applyFont="1" applyFill="1" applyAlignment="1">
      <alignment horizontal="right" vertical="center"/>
    </xf>
    <xf numFmtId="185" fontId="8" fillId="0" borderId="0" xfId="0" applyNumberFormat="1" applyFont="1" applyFill="1" applyAlignment="1">
      <alignment horizontal="center"/>
    </xf>
    <xf numFmtId="178" fontId="8" fillId="0" borderId="0" xfId="0" applyNumberFormat="1" applyFont="1" applyFill="1"/>
    <xf numFmtId="38" fontId="8" fillId="0" borderId="0" xfId="2" applyFont="1" applyFill="1" applyAlignment="1"/>
    <xf numFmtId="188" fontId="8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 vertical="center"/>
    </xf>
    <xf numFmtId="189" fontId="8" fillId="0" borderId="16" xfId="0" applyNumberFormat="1" applyFont="1" applyFill="1" applyBorder="1" applyAlignment="1">
      <alignment horizontal="center"/>
    </xf>
    <xf numFmtId="189" fontId="12" fillId="0" borderId="41" xfId="0" applyNumberFormat="1" applyFont="1" applyFill="1" applyBorder="1" applyAlignment="1">
      <alignment horizontal="center"/>
    </xf>
    <xf numFmtId="189" fontId="12" fillId="0" borderId="39" xfId="0" applyNumberFormat="1" applyFont="1" applyFill="1" applyBorder="1" applyAlignment="1">
      <alignment horizontal="center"/>
    </xf>
    <xf numFmtId="189" fontId="17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right" vertical="center"/>
    </xf>
    <xf numFmtId="38" fontId="8" fillId="0" borderId="0" xfId="2" applyFont="1" applyAlignment="1"/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88" fontId="8" fillId="0" borderId="0" xfId="0" applyNumberFormat="1" applyFont="1" applyAlignment="1">
      <alignment horizontal="center"/>
    </xf>
    <xf numFmtId="0" fontId="5" fillId="0" borderId="0" xfId="0" quotePrefix="1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189" fontId="9" fillId="0" borderId="46" xfId="0" applyNumberFormat="1" applyFont="1" applyBorder="1" applyAlignment="1">
      <alignment horizontal="center"/>
    </xf>
    <xf numFmtId="189" fontId="9" fillId="0" borderId="1" xfId="0" applyNumberFormat="1" applyFont="1" applyBorder="1" applyAlignment="1">
      <alignment horizontal="centerContinuous"/>
    </xf>
    <xf numFmtId="189" fontId="9" fillId="0" borderId="2" xfId="0" applyNumberFormat="1" applyFont="1" applyBorder="1" applyAlignment="1">
      <alignment horizontal="centerContinuous"/>
    </xf>
    <xf numFmtId="189" fontId="9" fillId="0" borderId="39" xfId="0" applyNumberFormat="1" applyFont="1" applyBorder="1" applyAlignment="1">
      <alignment horizontal="centerContinuous"/>
    </xf>
    <xf numFmtId="0" fontId="9" fillId="0" borderId="21" xfId="0" applyFont="1" applyBorder="1" applyAlignment="1">
      <alignment horizontal="center"/>
    </xf>
    <xf numFmtId="189" fontId="9" fillId="0" borderId="47" xfId="0" applyNumberFormat="1" applyFont="1" applyBorder="1" applyAlignment="1">
      <alignment horizontal="center"/>
    </xf>
    <xf numFmtId="189" fontId="9" fillId="0" borderId="4" xfId="0" applyNumberFormat="1" applyFont="1" applyBorder="1" applyAlignment="1">
      <alignment horizontal="center"/>
    </xf>
    <xf numFmtId="189" fontId="9" fillId="0" borderId="3" xfId="0" applyNumberFormat="1" applyFont="1" applyBorder="1" applyAlignment="1">
      <alignment horizontal="center"/>
    </xf>
    <xf numFmtId="189" fontId="9" fillId="0" borderId="3" xfId="0" applyNumberFormat="1" applyFont="1" applyBorder="1" applyAlignment="1">
      <alignment horizontal="centerContinuous"/>
    </xf>
    <xf numFmtId="0" fontId="9" fillId="0" borderId="22" xfId="0" quotePrefix="1" applyFont="1" applyBorder="1" applyAlignment="1">
      <alignment horizontal="center"/>
    </xf>
    <xf numFmtId="189" fontId="9" fillId="0" borderId="42" xfId="0" applyNumberFormat="1" applyFont="1" applyBorder="1" applyAlignment="1">
      <alignment horizontal="center"/>
    </xf>
    <xf numFmtId="189" fontId="9" fillId="0" borderId="9" xfId="0" applyNumberFormat="1" applyFont="1" applyBorder="1" applyAlignment="1">
      <alignment horizontal="center"/>
    </xf>
    <xf numFmtId="189" fontId="9" fillId="0" borderId="7" xfId="0" applyNumberFormat="1" applyFont="1" applyBorder="1" applyAlignment="1">
      <alignment horizontal="center"/>
    </xf>
    <xf numFmtId="189" fontId="9" fillId="0" borderId="7" xfId="0" applyNumberFormat="1" applyFont="1" applyBorder="1" applyAlignment="1">
      <alignment horizontal="centerContinuous"/>
    </xf>
    <xf numFmtId="41" fontId="15" fillId="0" borderId="4" xfId="0" applyNumberFormat="1" applyFont="1" applyBorder="1"/>
    <xf numFmtId="41" fontId="3" fillId="0" borderId="3" xfId="0" applyNumberFormat="1" applyFont="1" applyBorder="1" applyAlignment="1">
      <alignment horizontal="right"/>
    </xf>
    <xf numFmtId="41" fontId="14" fillId="0" borderId="9" xfId="0" applyNumberFormat="1" applyFont="1" applyBorder="1"/>
    <xf numFmtId="41" fontId="14" fillId="0" borderId="9" xfId="0" applyNumberFormat="1" applyFont="1" applyBorder="1" applyAlignment="1">
      <alignment horizontal="right"/>
    </xf>
    <xf numFmtId="41" fontId="14" fillId="0" borderId="7" xfId="0" applyNumberFormat="1" applyFont="1" applyBorder="1" applyAlignment="1">
      <alignment horizontal="right"/>
    </xf>
    <xf numFmtId="41" fontId="15" fillId="0" borderId="4" xfId="0" applyNumberFormat="1" applyFont="1" applyBorder="1" applyAlignment="1">
      <alignment horizontal="right"/>
    </xf>
    <xf numFmtId="41" fontId="14" fillId="0" borderId="3" xfId="0" applyNumberFormat="1" applyFont="1" applyBorder="1" applyAlignment="1">
      <alignment horizontal="right"/>
    </xf>
    <xf numFmtId="180" fontId="15" fillId="0" borderId="41" xfId="0" applyNumberFormat="1" applyFont="1" applyFill="1" applyBorder="1" applyAlignment="1"/>
    <xf numFmtId="41" fontId="3" fillId="0" borderId="39" xfId="0" applyNumberFormat="1" applyFont="1" applyBorder="1" applyAlignment="1">
      <alignment horizontal="right"/>
    </xf>
    <xf numFmtId="41" fontId="15" fillId="0" borderId="6" xfId="0" applyNumberFormat="1" applyFont="1" applyBorder="1"/>
    <xf numFmtId="41" fontId="15" fillId="0" borderId="6" xfId="0" applyNumberFormat="1" applyFont="1" applyBorder="1" applyAlignment="1">
      <alignment horizontal="right"/>
    </xf>
    <xf numFmtId="41" fontId="14" fillId="0" borderId="10" xfId="0" applyNumberFormat="1" applyFont="1" applyBorder="1" applyAlignment="1">
      <alignment horizontal="right"/>
    </xf>
    <xf numFmtId="180" fontId="14" fillId="0" borderId="3" xfId="0" applyNumberFormat="1" applyFont="1" applyFill="1" applyBorder="1" applyAlignment="1"/>
    <xf numFmtId="41" fontId="15" fillId="0" borderId="0" xfId="0" applyNumberFormat="1" applyFont="1" applyBorder="1"/>
    <xf numFmtId="41" fontId="15" fillId="0" borderId="13" xfId="0" applyNumberFormat="1" applyFont="1" applyBorder="1" applyAlignment="1">
      <alignment horizontal="right"/>
    </xf>
    <xf numFmtId="41" fontId="15" fillId="0" borderId="24" xfId="0" applyNumberFormat="1" applyFont="1" applyBorder="1" applyAlignment="1">
      <alignment horizontal="right"/>
    </xf>
    <xf numFmtId="41" fontId="14" fillId="0" borderId="10" xfId="0" applyNumberFormat="1" applyFont="1" applyBorder="1"/>
    <xf numFmtId="41" fontId="14" fillId="0" borderId="6" xfId="0" applyNumberFormat="1" applyFont="1" applyBorder="1"/>
    <xf numFmtId="41" fontId="14" fillId="0" borderId="6" xfId="0" applyNumberFormat="1" applyFont="1" applyBorder="1" applyAlignment="1">
      <alignment horizontal="right"/>
    </xf>
    <xf numFmtId="41" fontId="14" fillId="0" borderId="16" xfId="0" applyNumberFormat="1" applyFont="1" applyBorder="1" applyAlignment="1">
      <alignment horizontal="right"/>
    </xf>
    <xf numFmtId="41" fontId="14" fillId="0" borderId="4" xfId="0" applyNumberFormat="1" applyFont="1" applyBorder="1"/>
    <xf numFmtId="41" fontId="14" fillId="0" borderId="4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4" fillId="0" borderId="9" xfId="0" applyNumberFormat="1" applyFont="1" applyFill="1" applyBorder="1"/>
    <xf numFmtId="41" fontId="14" fillId="0" borderId="8" xfId="0" applyNumberFormat="1" applyFont="1" applyBorder="1" applyAlignment="1">
      <alignment horizontal="right"/>
    </xf>
    <xf numFmtId="41" fontId="14" fillId="0" borderId="4" xfId="0" applyNumberFormat="1" applyFont="1" applyFill="1" applyBorder="1"/>
    <xf numFmtId="41" fontId="15" fillId="0" borderId="24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180" fontId="9" fillId="0" borderId="29" xfId="0" applyNumberFormat="1" applyFont="1" applyBorder="1" applyAlignment="1">
      <alignment horizontal="center"/>
    </xf>
    <xf numFmtId="180" fontId="9" fillId="0" borderId="4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center"/>
    </xf>
    <xf numFmtId="41" fontId="14" fillId="0" borderId="39" xfId="0" applyNumberFormat="1" applyFont="1" applyBorder="1" applyAlignment="1">
      <alignment horizontal="right"/>
    </xf>
    <xf numFmtId="180" fontId="9" fillId="0" borderId="9" xfId="0" applyNumberFormat="1" applyFont="1" applyBorder="1" applyAlignment="1">
      <alignment horizontal="center"/>
    </xf>
    <xf numFmtId="41" fontId="14" fillId="0" borderId="7" xfId="0" applyNumberFormat="1" applyFont="1" applyFill="1" applyBorder="1" applyAlignment="1">
      <alignment horizontal="right"/>
    </xf>
    <xf numFmtId="180" fontId="11" fillId="0" borderId="10" xfId="0" applyNumberFormat="1" applyFont="1" applyFill="1" applyBorder="1"/>
    <xf numFmtId="189" fontId="17" fillId="0" borderId="0" xfId="0" applyNumberFormat="1" applyFont="1" applyFill="1" applyBorder="1"/>
    <xf numFmtId="189" fontId="8" fillId="0" borderId="0" xfId="0" applyNumberFormat="1" applyFont="1" applyFill="1" applyBorder="1"/>
    <xf numFmtId="186" fontId="3" fillId="0" borderId="36" xfId="0" applyNumberFormat="1" applyFont="1" applyFill="1" applyBorder="1" applyAlignment="1">
      <alignment horizontal="center"/>
    </xf>
    <xf numFmtId="190" fontId="3" fillId="0" borderId="9" xfId="0" applyNumberFormat="1" applyFont="1" applyFill="1" applyBorder="1" applyAlignment="1">
      <alignment horizontal="center"/>
    </xf>
    <xf numFmtId="190" fontId="3" fillId="0" borderId="9" xfId="0" applyNumberFormat="1" applyFont="1" applyBorder="1" applyAlignment="1">
      <alignment horizontal="center"/>
    </xf>
    <xf numFmtId="190" fontId="3" fillId="0" borderId="4" xfId="0" applyNumberFormat="1" applyFont="1" applyFill="1" applyBorder="1" applyAlignment="1">
      <alignment horizontal="center"/>
    </xf>
    <xf numFmtId="0" fontId="10" fillId="0" borderId="19" xfId="0" applyFont="1" applyFill="1" applyBorder="1"/>
    <xf numFmtId="187" fontId="8" fillId="0" borderId="0" xfId="0" applyNumberFormat="1" applyFont="1" applyFill="1" applyBorder="1" applyAlignment="1">
      <alignment horizontal="left"/>
    </xf>
    <xf numFmtId="190" fontId="3" fillId="0" borderId="23" xfId="0" applyNumberFormat="1" applyFont="1" applyBorder="1" applyAlignment="1">
      <alignment horizontal="center"/>
    </xf>
    <xf numFmtId="189" fontId="15" fillId="0" borderId="46" xfId="0" applyNumberFormat="1" applyFont="1" applyBorder="1" applyAlignment="1">
      <alignment horizontal="center"/>
    </xf>
    <xf numFmtId="189" fontId="3" fillId="0" borderId="3" xfId="0" applyNumberFormat="1" applyFont="1" applyBorder="1" applyAlignment="1">
      <alignment horizontal="center"/>
    </xf>
    <xf numFmtId="189" fontId="15" fillId="0" borderId="47" xfId="0" applyNumberFormat="1" applyFont="1" applyBorder="1" applyAlignment="1">
      <alignment horizontal="center"/>
    </xf>
    <xf numFmtId="189" fontId="12" fillId="0" borderId="42" xfId="0" applyNumberFormat="1" applyFont="1" applyBorder="1" applyAlignment="1">
      <alignment horizontal="center"/>
    </xf>
    <xf numFmtId="189" fontId="3" fillId="0" borderId="7" xfId="0" applyNumberFormat="1" applyFont="1" applyFill="1" applyBorder="1" applyAlignment="1">
      <alignment horizontal="center"/>
    </xf>
    <xf numFmtId="189" fontId="3" fillId="0" borderId="7" xfId="0" applyNumberFormat="1" applyFont="1" applyBorder="1" applyAlignment="1">
      <alignment horizontal="center"/>
    </xf>
    <xf numFmtId="189" fontId="3" fillId="0" borderId="3" xfId="0" applyNumberFormat="1" applyFont="1" applyFill="1" applyBorder="1" applyAlignment="1">
      <alignment horizontal="center"/>
    </xf>
    <xf numFmtId="189" fontId="3" fillId="0" borderId="39" xfId="0" applyNumberFormat="1" applyFont="1" applyBorder="1" applyAlignment="1">
      <alignment horizontal="center"/>
    </xf>
    <xf numFmtId="189" fontId="12" fillId="0" borderId="42" xfId="0" applyNumberFormat="1" applyFont="1" applyFill="1" applyBorder="1" applyAlignment="1">
      <alignment horizontal="center"/>
    </xf>
    <xf numFmtId="189" fontId="3" fillId="0" borderId="41" xfId="0" applyNumberFormat="1" applyFont="1" applyFill="1" applyBorder="1" applyAlignment="1">
      <alignment horizontal="center"/>
    </xf>
    <xf numFmtId="189" fontId="3" fillId="0" borderId="39" xfId="0" applyNumberFormat="1" applyFont="1" applyFill="1" applyBorder="1" applyAlignment="1">
      <alignment horizontal="center"/>
    </xf>
    <xf numFmtId="189" fontId="12" fillId="0" borderId="46" xfId="0" applyNumberFormat="1" applyFont="1" applyBorder="1" applyAlignment="1">
      <alignment horizontal="center"/>
    </xf>
    <xf numFmtId="189" fontId="3" fillId="0" borderId="47" xfId="0" applyNumberFormat="1" applyFont="1" applyBorder="1" applyAlignment="1">
      <alignment horizontal="center"/>
    </xf>
    <xf numFmtId="189" fontId="12" fillId="0" borderId="47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80" fontId="3" fillId="0" borderId="6" xfId="0" applyNumberFormat="1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80" fontId="3" fillId="0" borderId="9" xfId="0" applyNumberFormat="1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87" fontId="12" fillId="0" borderId="53" xfId="0" applyNumberFormat="1" applyFont="1" applyFill="1" applyBorder="1" applyAlignment="1">
      <alignment horizontal="center"/>
    </xf>
    <xf numFmtId="187" fontId="12" fillId="0" borderId="20" xfId="0" applyNumberFormat="1" applyFont="1" applyFill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87" fontId="14" fillId="0" borderId="53" xfId="0" applyNumberFormat="1" applyFont="1" applyFill="1" applyBorder="1" applyAlignment="1">
      <alignment horizontal="center"/>
    </xf>
    <xf numFmtId="187" fontId="14" fillId="0" borderId="2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187" fontId="14" fillId="0" borderId="19" xfId="0" applyNumberFormat="1" applyFont="1" applyFill="1" applyBorder="1" applyAlignment="1">
      <alignment horizontal="center"/>
    </xf>
    <xf numFmtId="187" fontId="14" fillId="0" borderId="54" xfId="0" applyNumberFormat="1" applyFont="1" applyFill="1" applyBorder="1" applyAlignment="1">
      <alignment horizont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0" fillId="0" borderId="0" xfId="0" applyFont="1" applyAlignment="1"/>
    <xf numFmtId="31" fontId="0" fillId="0" borderId="0" xfId="0" applyNumberFormat="1" applyFont="1" applyAlignment="1">
      <alignment horizontal="right"/>
    </xf>
    <xf numFmtId="189" fontId="1" fillId="0" borderId="0" xfId="0" applyNumberFormat="1" applyFont="1" applyAlignment="1">
      <alignment horizontal="right"/>
    </xf>
    <xf numFmtId="189" fontId="0" fillId="0" borderId="0" xfId="0" applyNumberFormat="1" applyFont="1" applyAlignment="1">
      <alignment horizontal="right"/>
    </xf>
    <xf numFmtId="189" fontId="8" fillId="0" borderId="0" xfId="0" applyNumberFormat="1" applyFont="1" applyFill="1" applyBorder="1" applyAlignment="1">
      <alignment horizontal="center"/>
    </xf>
    <xf numFmtId="0" fontId="19" fillId="0" borderId="0" xfId="0" applyFont="1" applyAlignment="1"/>
    <xf numFmtId="191" fontId="0" fillId="0" borderId="0" xfId="0" applyNumberFormat="1" applyFont="1" applyAlignment="1">
      <alignment horizontal="right"/>
    </xf>
    <xf numFmtId="0" fontId="13" fillId="0" borderId="0" xfId="0" quotePrefix="1" applyFont="1" applyAlignment="1"/>
  </cellXfs>
  <cellStyles count="5">
    <cellStyle name="パーセント" xfId="1" builtinId="5"/>
    <cellStyle name="桁区切り" xfId="2" builtinId="6"/>
    <cellStyle name="桁区切り 2" xfId="4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78</xdr:row>
      <xdr:rowOff>9525</xdr:rowOff>
    </xdr:from>
    <xdr:to>
      <xdr:col>10</xdr:col>
      <xdr:colOff>542925</xdr:colOff>
      <xdr:row>78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010400" y="133826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78</xdr:row>
      <xdr:rowOff>9525</xdr:rowOff>
    </xdr:from>
    <xdr:to>
      <xdr:col>10</xdr:col>
      <xdr:colOff>542925</xdr:colOff>
      <xdr:row>78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000875" y="13382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77</xdr:row>
      <xdr:rowOff>9525</xdr:rowOff>
    </xdr:from>
    <xdr:to>
      <xdr:col>26</xdr:col>
      <xdr:colOff>0</xdr:colOff>
      <xdr:row>77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321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78</xdr:row>
      <xdr:rowOff>9525</xdr:rowOff>
    </xdr:from>
    <xdr:to>
      <xdr:col>3</xdr:col>
      <xdr:colOff>504825</xdr:colOff>
      <xdr:row>78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171700" y="133826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78</xdr:row>
      <xdr:rowOff>9525</xdr:rowOff>
    </xdr:from>
    <xdr:to>
      <xdr:col>10</xdr:col>
      <xdr:colOff>542925</xdr:colOff>
      <xdr:row>78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000875" y="13382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80</xdr:row>
      <xdr:rowOff>0</xdr:rowOff>
    </xdr:from>
    <xdr:to>
      <xdr:col>17</xdr:col>
      <xdr:colOff>476250</xdr:colOff>
      <xdr:row>80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1791950" y="137160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80</xdr:row>
      <xdr:rowOff>0</xdr:rowOff>
    </xdr:from>
    <xdr:to>
      <xdr:col>18</xdr:col>
      <xdr:colOff>590550</xdr:colOff>
      <xdr:row>80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2563475" y="13716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80</xdr:row>
      <xdr:rowOff>0</xdr:rowOff>
    </xdr:from>
    <xdr:to>
      <xdr:col>21</xdr:col>
      <xdr:colOff>409575</xdr:colOff>
      <xdr:row>80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4506575" y="137160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80</xdr:row>
      <xdr:rowOff>0</xdr:rowOff>
    </xdr:from>
    <xdr:to>
      <xdr:col>22</xdr:col>
      <xdr:colOff>523875</xdr:colOff>
      <xdr:row>80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5240000" y="13716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80</xdr:row>
      <xdr:rowOff>9525</xdr:rowOff>
    </xdr:from>
    <xdr:to>
      <xdr:col>23</xdr:col>
      <xdr:colOff>476250</xdr:colOff>
      <xdr:row>80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5897225" y="137255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80</xdr:row>
      <xdr:rowOff>9525</xdr:rowOff>
    </xdr:from>
    <xdr:to>
      <xdr:col>24</xdr:col>
      <xdr:colOff>381000</xdr:colOff>
      <xdr:row>80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6563975" y="137255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80</xdr:row>
      <xdr:rowOff>9525</xdr:rowOff>
    </xdr:from>
    <xdr:to>
      <xdr:col>25</xdr:col>
      <xdr:colOff>428625</xdr:colOff>
      <xdr:row>80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18640425" y="137255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77</xdr:row>
      <xdr:rowOff>9525</xdr:rowOff>
    </xdr:from>
    <xdr:to>
      <xdr:col>26</xdr:col>
      <xdr:colOff>0</xdr:colOff>
      <xdr:row>77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19202400" y="1321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79</xdr:row>
      <xdr:rowOff>9525</xdr:rowOff>
    </xdr:from>
    <xdr:to>
      <xdr:col>26</xdr:col>
      <xdr:colOff>0</xdr:colOff>
      <xdr:row>79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19202400" y="1355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79</xdr:row>
      <xdr:rowOff>254453</xdr:rowOff>
    </xdr:from>
    <xdr:to>
      <xdr:col>5</xdr:col>
      <xdr:colOff>581025</xdr:colOff>
      <xdr:row>79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3609975" y="137132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80</xdr:row>
      <xdr:rowOff>0</xdr:rowOff>
    </xdr:from>
    <xdr:to>
      <xdr:col>6</xdr:col>
      <xdr:colOff>561975</xdr:colOff>
      <xdr:row>80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4257675" y="137160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77</xdr:row>
      <xdr:rowOff>0</xdr:rowOff>
    </xdr:from>
    <xdr:to>
      <xdr:col>21</xdr:col>
      <xdr:colOff>409575</xdr:colOff>
      <xdr:row>77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14535150" y="132016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78</xdr:row>
      <xdr:rowOff>0</xdr:rowOff>
    </xdr:from>
    <xdr:to>
      <xdr:col>17</xdr:col>
      <xdr:colOff>476250</xdr:colOff>
      <xdr:row>78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11791950" y="13373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78</xdr:row>
      <xdr:rowOff>0</xdr:rowOff>
    </xdr:from>
    <xdr:to>
      <xdr:col>19</xdr:col>
      <xdr:colOff>619125</xdr:colOff>
      <xdr:row>78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13277850" y="133731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78</xdr:row>
      <xdr:rowOff>0</xdr:rowOff>
    </xdr:from>
    <xdr:to>
      <xdr:col>20</xdr:col>
      <xdr:colOff>657225</xdr:colOff>
      <xdr:row>78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13982700" y="13373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78</xdr:row>
      <xdr:rowOff>9525</xdr:rowOff>
    </xdr:from>
    <xdr:to>
      <xdr:col>10</xdr:col>
      <xdr:colOff>0</xdr:colOff>
      <xdr:row>78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6858000" y="13382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0</xdr:colOff>
      <xdr:row>77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144018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80</xdr:row>
      <xdr:rowOff>9525</xdr:rowOff>
    </xdr:from>
    <xdr:to>
      <xdr:col>7</xdr:col>
      <xdr:colOff>542925</xdr:colOff>
      <xdr:row>80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4953000" y="137255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80</xdr:row>
      <xdr:rowOff>9525</xdr:rowOff>
    </xdr:from>
    <xdr:to>
      <xdr:col>7</xdr:col>
      <xdr:colOff>609600</xdr:colOff>
      <xdr:row>80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4943475" y="137255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80</xdr:row>
      <xdr:rowOff>0</xdr:rowOff>
    </xdr:from>
    <xdr:to>
      <xdr:col>19</xdr:col>
      <xdr:colOff>619125</xdr:colOff>
      <xdr:row>80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13277850" y="13716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80</xdr:row>
      <xdr:rowOff>0</xdr:rowOff>
    </xdr:from>
    <xdr:to>
      <xdr:col>20</xdr:col>
      <xdr:colOff>657225</xdr:colOff>
      <xdr:row>80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13982700" y="13716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78</xdr:row>
      <xdr:rowOff>9525</xdr:rowOff>
    </xdr:from>
    <xdr:to>
      <xdr:col>7</xdr:col>
      <xdr:colOff>542925</xdr:colOff>
      <xdr:row>78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4953000" y="133826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78</xdr:row>
      <xdr:rowOff>9525</xdr:rowOff>
    </xdr:from>
    <xdr:to>
      <xdr:col>7</xdr:col>
      <xdr:colOff>609600</xdr:colOff>
      <xdr:row>78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4943475" y="133826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80</xdr:row>
      <xdr:rowOff>9525</xdr:rowOff>
    </xdr:from>
    <xdr:to>
      <xdr:col>10</xdr:col>
      <xdr:colOff>542925</xdr:colOff>
      <xdr:row>80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7010400" y="137255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80</xdr:row>
      <xdr:rowOff>9525</xdr:rowOff>
    </xdr:from>
    <xdr:to>
      <xdr:col>10</xdr:col>
      <xdr:colOff>542925</xdr:colOff>
      <xdr:row>80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7000875" y="137255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80</xdr:row>
      <xdr:rowOff>9525</xdr:rowOff>
    </xdr:from>
    <xdr:to>
      <xdr:col>10</xdr:col>
      <xdr:colOff>542925</xdr:colOff>
      <xdr:row>80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7000875" y="137255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80</xdr:row>
      <xdr:rowOff>9525</xdr:rowOff>
    </xdr:from>
    <xdr:to>
      <xdr:col>3</xdr:col>
      <xdr:colOff>504825</xdr:colOff>
      <xdr:row>80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171700" y="137255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123825</xdr:colOff>
      <xdr:row>81</xdr:row>
      <xdr:rowOff>76200</xdr:rowOff>
    </xdr:from>
    <xdr:to>
      <xdr:col>5</xdr:col>
      <xdr:colOff>152400</xdr:colOff>
      <xdr:row>83</xdr:row>
      <xdr:rowOff>161925</xdr:rowOff>
    </xdr:to>
    <xdr:sp macro="" textlink="">
      <xdr:nvSpPr>
        <xdr:cNvPr id="51" name="AutoShape 1404"/>
        <xdr:cNvSpPr>
          <a:spLocks/>
        </xdr:cNvSpPr>
      </xdr:nvSpPr>
      <xdr:spPr bwMode="auto">
        <a:xfrm>
          <a:off x="3552825" y="139636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78</xdr:row>
      <xdr:rowOff>0</xdr:rowOff>
    </xdr:from>
    <xdr:to>
      <xdr:col>18</xdr:col>
      <xdr:colOff>590550</xdr:colOff>
      <xdr:row>78</xdr:row>
      <xdr:rowOff>0</xdr:rowOff>
    </xdr:to>
    <xdr:sp macro="" textlink="">
      <xdr:nvSpPr>
        <xdr:cNvPr id="52" name="Line 350"/>
        <xdr:cNvSpPr>
          <a:spLocks noChangeShapeType="1"/>
        </xdr:cNvSpPr>
      </xdr:nvSpPr>
      <xdr:spPr bwMode="auto">
        <a:xfrm>
          <a:off x="12592050" y="13373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91</xdr:row>
      <xdr:rowOff>9525</xdr:rowOff>
    </xdr:from>
    <xdr:to>
      <xdr:col>10</xdr:col>
      <xdr:colOff>542925</xdr:colOff>
      <xdr:row>91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1153775" y="30060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91</xdr:row>
      <xdr:rowOff>9525</xdr:rowOff>
    </xdr:from>
    <xdr:to>
      <xdr:col>10</xdr:col>
      <xdr:colOff>542925</xdr:colOff>
      <xdr:row>91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1144250" y="30060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90</xdr:row>
      <xdr:rowOff>9525</xdr:rowOff>
    </xdr:from>
    <xdr:to>
      <xdr:col>26</xdr:col>
      <xdr:colOff>0</xdr:colOff>
      <xdr:row>90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4737675" y="2977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91</xdr:row>
      <xdr:rowOff>9525</xdr:rowOff>
    </xdr:from>
    <xdr:to>
      <xdr:col>3</xdr:col>
      <xdr:colOff>504825</xdr:colOff>
      <xdr:row>91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028825" y="30060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91</xdr:row>
      <xdr:rowOff>9525</xdr:rowOff>
    </xdr:from>
    <xdr:to>
      <xdr:col>10</xdr:col>
      <xdr:colOff>542925</xdr:colOff>
      <xdr:row>91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1144250" y="30060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93</xdr:row>
      <xdr:rowOff>0</xdr:rowOff>
    </xdr:from>
    <xdr:to>
      <xdr:col>17</xdr:col>
      <xdr:colOff>476250</xdr:colOff>
      <xdr:row>93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1897975" y="30584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93</xdr:row>
      <xdr:rowOff>0</xdr:rowOff>
    </xdr:from>
    <xdr:to>
      <xdr:col>18</xdr:col>
      <xdr:colOff>590550</xdr:colOff>
      <xdr:row>93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3402925" y="30584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93</xdr:row>
      <xdr:rowOff>0</xdr:rowOff>
    </xdr:from>
    <xdr:to>
      <xdr:col>21</xdr:col>
      <xdr:colOff>409575</xdr:colOff>
      <xdr:row>93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7432000" y="305847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93</xdr:row>
      <xdr:rowOff>0</xdr:rowOff>
    </xdr:from>
    <xdr:to>
      <xdr:col>22</xdr:col>
      <xdr:colOff>523875</xdr:colOff>
      <xdr:row>93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28365450" y="30584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93</xdr:row>
      <xdr:rowOff>9525</xdr:rowOff>
    </xdr:from>
    <xdr:to>
      <xdr:col>23</xdr:col>
      <xdr:colOff>476250</xdr:colOff>
      <xdr:row>93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29479875" y="305943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93</xdr:row>
      <xdr:rowOff>9525</xdr:rowOff>
    </xdr:from>
    <xdr:to>
      <xdr:col>24</xdr:col>
      <xdr:colOff>381000</xdr:colOff>
      <xdr:row>93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0499050" y="305943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93</xdr:row>
      <xdr:rowOff>9525</xdr:rowOff>
    </xdr:from>
    <xdr:to>
      <xdr:col>25</xdr:col>
      <xdr:colOff>428625</xdr:colOff>
      <xdr:row>93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3975675" y="30594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90</xdr:row>
      <xdr:rowOff>9525</xdr:rowOff>
    </xdr:from>
    <xdr:to>
      <xdr:col>26</xdr:col>
      <xdr:colOff>0</xdr:colOff>
      <xdr:row>90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4737675" y="2977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92</xdr:row>
      <xdr:rowOff>9525</xdr:rowOff>
    </xdr:from>
    <xdr:to>
      <xdr:col>26</xdr:col>
      <xdr:colOff>0</xdr:colOff>
      <xdr:row>92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4737675" y="30318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92</xdr:row>
      <xdr:rowOff>254453</xdr:rowOff>
    </xdr:from>
    <xdr:to>
      <xdr:col>5</xdr:col>
      <xdr:colOff>581025</xdr:colOff>
      <xdr:row>92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181475" y="305630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93</xdr:row>
      <xdr:rowOff>0</xdr:rowOff>
    </xdr:from>
    <xdr:to>
      <xdr:col>6</xdr:col>
      <xdr:colOff>561975</xdr:colOff>
      <xdr:row>93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5553075" y="305847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90</xdr:row>
      <xdr:rowOff>0</xdr:rowOff>
    </xdr:from>
    <xdr:to>
      <xdr:col>21</xdr:col>
      <xdr:colOff>409575</xdr:colOff>
      <xdr:row>90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27460575" y="297656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91</xdr:row>
      <xdr:rowOff>0</xdr:rowOff>
    </xdr:from>
    <xdr:to>
      <xdr:col>17</xdr:col>
      <xdr:colOff>476250</xdr:colOff>
      <xdr:row>91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1897975" y="30051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91</xdr:row>
      <xdr:rowOff>0</xdr:rowOff>
    </xdr:from>
    <xdr:to>
      <xdr:col>19</xdr:col>
      <xdr:colOff>619125</xdr:colOff>
      <xdr:row>91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4841200" y="30051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91</xdr:row>
      <xdr:rowOff>0</xdr:rowOff>
    </xdr:from>
    <xdr:to>
      <xdr:col>20</xdr:col>
      <xdr:colOff>657225</xdr:colOff>
      <xdr:row>91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6269950" y="30051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91</xdr:row>
      <xdr:rowOff>9525</xdr:rowOff>
    </xdr:from>
    <xdr:to>
      <xdr:col>10</xdr:col>
      <xdr:colOff>0</xdr:colOff>
      <xdr:row>91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1001375" y="30060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0</xdr:colOff>
      <xdr:row>90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27327225" y="2976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93</xdr:row>
      <xdr:rowOff>9525</xdr:rowOff>
    </xdr:from>
    <xdr:to>
      <xdr:col>7</xdr:col>
      <xdr:colOff>542925</xdr:colOff>
      <xdr:row>93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6991350" y="30594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93</xdr:row>
      <xdr:rowOff>9525</xdr:rowOff>
    </xdr:from>
    <xdr:to>
      <xdr:col>7</xdr:col>
      <xdr:colOff>609600</xdr:colOff>
      <xdr:row>93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6981825" y="305943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93</xdr:row>
      <xdr:rowOff>0</xdr:rowOff>
    </xdr:from>
    <xdr:to>
      <xdr:col>19</xdr:col>
      <xdr:colOff>619125</xdr:colOff>
      <xdr:row>93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4841200" y="30584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93</xdr:row>
      <xdr:rowOff>0</xdr:rowOff>
    </xdr:from>
    <xdr:to>
      <xdr:col>20</xdr:col>
      <xdr:colOff>657225</xdr:colOff>
      <xdr:row>93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6269950" y="30584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91</xdr:row>
      <xdr:rowOff>9525</xdr:rowOff>
    </xdr:from>
    <xdr:to>
      <xdr:col>7</xdr:col>
      <xdr:colOff>542925</xdr:colOff>
      <xdr:row>91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6991350" y="30060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91</xdr:row>
      <xdr:rowOff>9525</xdr:rowOff>
    </xdr:from>
    <xdr:to>
      <xdr:col>7</xdr:col>
      <xdr:colOff>609600</xdr:colOff>
      <xdr:row>91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6981825" y="30060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93</xdr:row>
      <xdr:rowOff>9525</xdr:rowOff>
    </xdr:from>
    <xdr:to>
      <xdr:col>10</xdr:col>
      <xdr:colOff>542925</xdr:colOff>
      <xdr:row>93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1153775" y="30594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93</xdr:row>
      <xdr:rowOff>9525</xdr:rowOff>
    </xdr:from>
    <xdr:to>
      <xdr:col>10</xdr:col>
      <xdr:colOff>542925</xdr:colOff>
      <xdr:row>93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1144250" y="30594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93</xdr:row>
      <xdr:rowOff>9525</xdr:rowOff>
    </xdr:from>
    <xdr:to>
      <xdr:col>10</xdr:col>
      <xdr:colOff>542925</xdr:colOff>
      <xdr:row>93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1144250" y="30594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93</xdr:row>
      <xdr:rowOff>9525</xdr:rowOff>
    </xdr:from>
    <xdr:to>
      <xdr:col>3</xdr:col>
      <xdr:colOff>504825</xdr:colOff>
      <xdr:row>93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028825" y="30594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219075</xdr:colOff>
      <xdr:row>128</xdr:row>
      <xdr:rowOff>57150</xdr:rowOff>
    </xdr:from>
    <xdr:to>
      <xdr:col>43</xdr:col>
      <xdr:colOff>476250</xdr:colOff>
      <xdr:row>128</xdr:row>
      <xdr:rowOff>57150</xdr:rowOff>
    </xdr:to>
    <xdr:sp macro="" textlink="">
      <xdr:nvSpPr>
        <xdr:cNvPr id="51" name="Line 1379"/>
        <xdr:cNvSpPr>
          <a:spLocks noChangeShapeType="1"/>
        </xdr:cNvSpPr>
      </xdr:nvSpPr>
      <xdr:spPr bwMode="auto">
        <a:xfrm>
          <a:off x="45243750" y="37080825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381000</xdr:colOff>
      <xdr:row>119</xdr:row>
      <xdr:rowOff>95250</xdr:rowOff>
    </xdr:from>
    <xdr:to>
      <xdr:col>43</xdr:col>
      <xdr:colOff>561975</xdr:colOff>
      <xdr:row>119</xdr:row>
      <xdr:rowOff>95250</xdr:rowOff>
    </xdr:to>
    <xdr:sp macro="" textlink="">
      <xdr:nvSpPr>
        <xdr:cNvPr id="52" name="Line 1383"/>
        <xdr:cNvSpPr>
          <a:spLocks noChangeShapeType="1"/>
        </xdr:cNvSpPr>
      </xdr:nvSpPr>
      <xdr:spPr bwMode="auto">
        <a:xfrm>
          <a:off x="45405675" y="354901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171</xdr:row>
      <xdr:rowOff>85725</xdr:rowOff>
    </xdr:from>
    <xdr:to>
      <xdr:col>8</xdr:col>
      <xdr:colOff>247650</xdr:colOff>
      <xdr:row>171</xdr:row>
      <xdr:rowOff>85725</xdr:rowOff>
    </xdr:to>
    <xdr:sp macro="" textlink="">
      <xdr:nvSpPr>
        <xdr:cNvPr id="53" name="AutoShape 1391"/>
        <xdr:cNvSpPr>
          <a:spLocks/>
        </xdr:cNvSpPr>
      </xdr:nvSpPr>
      <xdr:spPr bwMode="auto">
        <a:xfrm>
          <a:off x="7667625" y="4474845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175</xdr:row>
      <xdr:rowOff>142875</xdr:rowOff>
    </xdr:from>
    <xdr:to>
      <xdr:col>11</xdr:col>
      <xdr:colOff>276225</xdr:colOff>
      <xdr:row>175</xdr:row>
      <xdr:rowOff>142875</xdr:rowOff>
    </xdr:to>
    <xdr:sp macro="" textlink="">
      <xdr:nvSpPr>
        <xdr:cNvPr id="54" name="AutoShape 1392"/>
        <xdr:cNvSpPr>
          <a:spLocks/>
        </xdr:cNvSpPr>
      </xdr:nvSpPr>
      <xdr:spPr bwMode="auto">
        <a:xfrm>
          <a:off x="12582525" y="4549140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123825</xdr:colOff>
      <xdr:row>94</xdr:row>
      <xdr:rowOff>76200</xdr:rowOff>
    </xdr:from>
    <xdr:to>
      <xdr:col>5</xdr:col>
      <xdr:colOff>152400</xdr:colOff>
      <xdr:row>96</xdr:row>
      <xdr:rowOff>161925</xdr:rowOff>
    </xdr:to>
    <xdr:sp macro="" textlink="">
      <xdr:nvSpPr>
        <xdr:cNvPr id="55" name="AutoShape 1404"/>
        <xdr:cNvSpPr>
          <a:spLocks/>
        </xdr:cNvSpPr>
      </xdr:nvSpPr>
      <xdr:spPr bwMode="auto">
        <a:xfrm>
          <a:off x="4124325" y="309276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91</xdr:row>
      <xdr:rowOff>0</xdr:rowOff>
    </xdr:from>
    <xdr:to>
      <xdr:col>18</xdr:col>
      <xdr:colOff>590550</xdr:colOff>
      <xdr:row>91</xdr:row>
      <xdr:rowOff>0</xdr:rowOff>
    </xdr:to>
    <xdr:sp macro="" textlink="">
      <xdr:nvSpPr>
        <xdr:cNvPr id="56" name="Line 350"/>
        <xdr:cNvSpPr>
          <a:spLocks noChangeShapeType="1"/>
        </xdr:cNvSpPr>
      </xdr:nvSpPr>
      <xdr:spPr bwMode="auto">
        <a:xfrm>
          <a:off x="23431500" y="30051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63</xdr:row>
      <xdr:rowOff>9525</xdr:rowOff>
    </xdr:from>
    <xdr:to>
      <xdr:col>10</xdr:col>
      <xdr:colOff>542925</xdr:colOff>
      <xdr:row>63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0982325" y="20459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63</xdr:row>
      <xdr:rowOff>9525</xdr:rowOff>
    </xdr:from>
    <xdr:to>
      <xdr:col>10</xdr:col>
      <xdr:colOff>542925</xdr:colOff>
      <xdr:row>63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0972800" y="204597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62</xdr:row>
      <xdr:rowOff>9525</xdr:rowOff>
    </xdr:from>
    <xdr:to>
      <xdr:col>26</xdr:col>
      <xdr:colOff>0</xdr:colOff>
      <xdr:row>62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4566225" y="20173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63</xdr:row>
      <xdr:rowOff>9525</xdr:rowOff>
    </xdr:from>
    <xdr:to>
      <xdr:col>3</xdr:col>
      <xdr:colOff>504825</xdr:colOff>
      <xdr:row>63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1857375" y="20459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63</xdr:row>
      <xdr:rowOff>9525</xdr:rowOff>
    </xdr:from>
    <xdr:to>
      <xdr:col>10</xdr:col>
      <xdr:colOff>542925</xdr:colOff>
      <xdr:row>63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0972800" y="204597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65</xdr:row>
      <xdr:rowOff>0</xdr:rowOff>
    </xdr:from>
    <xdr:to>
      <xdr:col>17</xdr:col>
      <xdr:colOff>476250</xdr:colOff>
      <xdr:row>65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1726525" y="20983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65</xdr:row>
      <xdr:rowOff>0</xdr:rowOff>
    </xdr:from>
    <xdr:to>
      <xdr:col>18</xdr:col>
      <xdr:colOff>590550</xdr:colOff>
      <xdr:row>65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3231475" y="20983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65</xdr:row>
      <xdr:rowOff>0</xdr:rowOff>
    </xdr:from>
    <xdr:to>
      <xdr:col>21</xdr:col>
      <xdr:colOff>409575</xdr:colOff>
      <xdr:row>65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7260550" y="209835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65</xdr:row>
      <xdr:rowOff>0</xdr:rowOff>
    </xdr:from>
    <xdr:to>
      <xdr:col>22</xdr:col>
      <xdr:colOff>523875</xdr:colOff>
      <xdr:row>65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28194000" y="20983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65</xdr:row>
      <xdr:rowOff>9525</xdr:rowOff>
    </xdr:from>
    <xdr:to>
      <xdr:col>23</xdr:col>
      <xdr:colOff>476250</xdr:colOff>
      <xdr:row>65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29308425" y="209931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65</xdr:row>
      <xdr:rowOff>9525</xdr:rowOff>
    </xdr:from>
    <xdr:to>
      <xdr:col>24</xdr:col>
      <xdr:colOff>381000</xdr:colOff>
      <xdr:row>65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0327600" y="209931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65</xdr:row>
      <xdr:rowOff>9525</xdr:rowOff>
    </xdr:from>
    <xdr:to>
      <xdr:col>25</xdr:col>
      <xdr:colOff>428625</xdr:colOff>
      <xdr:row>65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3804225" y="209931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62</xdr:row>
      <xdr:rowOff>9525</xdr:rowOff>
    </xdr:from>
    <xdr:to>
      <xdr:col>26</xdr:col>
      <xdr:colOff>0</xdr:colOff>
      <xdr:row>62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4566225" y="20173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64</xdr:row>
      <xdr:rowOff>9525</xdr:rowOff>
    </xdr:from>
    <xdr:to>
      <xdr:col>26</xdr:col>
      <xdr:colOff>0</xdr:colOff>
      <xdr:row>64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4566225" y="20716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64</xdr:row>
      <xdr:rowOff>254453</xdr:rowOff>
    </xdr:from>
    <xdr:to>
      <xdr:col>5</xdr:col>
      <xdr:colOff>581025</xdr:colOff>
      <xdr:row>64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010025" y="209618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65</xdr:row>
      <xdr:rowOff>0</xdr:rowOff>
    </xdr:from>
    <xdr:to>
      <xdr:col>6</xdr:col>
      <xdr:colOff>561975</xdr:colOff>
      <xdr:row>65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5381625" y="209835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62</xdr:row>
      <xdr:rowOff>0</xdr:rowOff>
    </xdr:from>
    <xdr:to>
      <xdr:col>21</xdr:col>
      <xdr:colOff>409575</xdr:colOff>
      <xdr:row>62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27289125" y="201644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63</xdr:row>
      <xdr:rowOff>0</xdr:rowOff>
    </xdr:from>
    <xdr:to>
      <xdr:col>17</xdr:col>
      <xdr:colOff>476250</xdr:colOff>
      <xdr:row>63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1726525" y="204501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63</xdr:row>
      <xdr:rowOff>0</xdr:rowOff>
    </xdr:from>
    <xdr:to>
      <xdr:col>19</xdr:col>
      <xdr:colOff>619125</xdr:colOff>
      <xdr:row>63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4669750" y="204501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63</xdr:row>
      <xdr:rowOff>0</xdr:rowOff>
    </xdr:from>
    <xdr:to>
      <xdr:col>20</xdr:col>
      <xdr:colOff>657225</xdr:colOff>
      <xdr:row>63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6098500" y="20450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63</xdr:row>
      <xdr:rowOff>9525</xdr:rowOff>
    </xdr:from>
    <xdr:to>
      <xdr:col>10</xdr:col>
      <xdr:colOff>0</xdr:colOff>
      <xdr:row>63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0829925" y="2045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0</xdr:colOff>
      <xdr:row>62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271557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65</xdr:row>
      <xdr:rowOff>9525</xdr:rowOff>
    </xdr:from>
    <xdr:to>
      <xdr:col>7</xdr:col>
      <xdr:colOff>542925</xdr:colOff>
      <xdr:row>65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6819900" y="20993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65</xdr:row>
      <xdr:rowOff>9525</xdr:rowOff>
    </xdr:from>
    <xdr:to>
      <xdr:col>7</xdr:col>
      <xdr:colOff>609600</xdr:colOff>
      <xdr:row>65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6810375" y="20993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65</xdr:row>
      <xdr:rowOff>0</xdr:rowOff>
    </xdr:from>
    <xdr:to>
      <xdr:col>19</xdr:col>
      <xdr:colOff>619125</xdr:colOff>
      <xdr:row>65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4669750" y="20983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65</xdr:row>
      <xdr:rowOff>0</xdr:rowOff>
    </xdr:from>
    <xdr:to>
      <xdr:col>20</xdr:col>
      <xdr:colOff>657225</xdr:colOff>
      <xdr:row>65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6098500" y="20983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63</xdr:row>
      <xdr:rowOff>9525</xdr:rowOff>
    </xdr:from>
    <xdr:to>
      <xdr:col>7</xdr:col>
      <xdr:colOff>542925</xdr:colOff>
      <xdr:row>63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6819900" y="20459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63</xdr:row>
      <xdr:rowOff>9525</xdr:rowOff>
    </xdr:from>
    <xdr:to>
      <xdr:col>7</xdr:col>
      <xdr:colOff>609600</xdr:colOff>
      <xdr:row>63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6810375" y="204597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65</xdr:row>
      <xdr:rowOff>9525</xdr:rowOff>
    </xdr:from>
    <xdr:to>
      <xdr:col>10</xdr:col>
      <xdr:colOff>542925</xdr:colOff>
      <xdr:row>65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0982325" y="20993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65</xdr:row>
      <xdr:rowOff>9525</xdr:rowOff>
    </xdr:from>
    <xdr:to>
      <xdr:col>10</xdr:col>
      <xdr:colOff>542925</xdr:colOff>
      <xdr:row>65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0972800" y="20993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65</xdr:row>
      <xdr:rowOff>9525</xdr:rowOff>
    </xdr:from>
    <xdr:to>
      <xdr:col>10</xdr:col>
      <xdr:colOff>542925</xdr:colOff>
      <xdr:row>65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0972800" y="20993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65</xdr:row>
      <xdr:rowOff>9525</xdr:rowOff>
    </xdr:from>
    <xdr:to>
      <xdr:col>3</xdr:col>
      <xdr:colOff>504825</xdr:colOff>
      <xdr:row>65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1857375" y="20993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219075</xdr:colOff>
      <xdr:row>100</xdr:row>
      <xdr:rowOff>57150</xdr:rowOff>
    </xdr:from>
    <xdr:to>
      <xdr:col>43</xdr:col>
      <xdr:colOff>476250</xdr:colOff>
      <xdr:row>100</xdr:row>
      <xdr:rowOff>57150</xdr:rowOff>
    </xdr:to>
    <xdr:sp macro="" textlink="">
      <xdr:nvSpPr>
        <xdr:cNvPr id="51" name="Line 1379"/>
        <xdr:cNvSpPr>
          <a:spLocks noChangeShapeType="1"/>
        </xdr:cNvSpPr>
      </xdr:nvSpPr>
      <xdr:spPr bwMode="auto">
        <a:xfrm>
          <a:off x="45072300" y="27479625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381000</xdr:colOff>
      <xdr:row>91</xdr:row>
      <xdr:rowOff>95250</xdr:rowOff>
    </xdr:from>
    <xdr:to>
      <xdr:col>43</xdr:col>
      <xdr:colOff>561975</xdr:colOff>
      <xdr:row>91</xdr:row>
      <xdr:rowOff>95250</xdr:rowOff>
    </xdr:to>
    <xdr:sp macro="" textlink="">
      <xdr:nvSpPr>
        <xdr:cNvPr id="52" name="Line 1383"/>
        <xdr:cNvSpPr>
          <a:spLocks noChangeShapeType="1"/>
        </xdr:cNvSpPr>
      </xdr:nvSpPr>
      <xdr:spPr bwMode="auto">
        <a:xfrm>
          <a:off x="45234225" y="258889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143</xdr:row>
      <xdr:rowOff>85725</xdr:rowOff>
    </xdr:from>
    <xdr:to>
      <xdr:col>8</xdr:col>
      <xdr:colOff>247650</xdr:colOff>
      <xdr:row>143</xdr:row>
      <xdr:rowOff>85725</xdr:rowOff>
    </xdr:to>
    <xdr:sp macro="" textlink="">
      <xdr:nvSpPr>
        <xdr:cNvPr id="53" name="AutoShape 1391"/>
        <xdr:cNvSpPr>
          <a:spLocks/>
        </xdr:cNvSpPr>
      </xdr:nvSpPr>
      <xdr:spPr bwMode="auto">
        <a:xfrm>
          <a:off x="7496175" y="3514725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147</xdr:row>
      <xdr:rowOff>142875</xdr:rowOff>
    </xdr:from>
    <xdr:to>
      <xdr:col>11</xdr:col>
      <xdr:colOff>276225</xdr:colOff>
      <xdr:row>147</xdr:row>
      <xdr:rowOff>142875</xdr:rowOff>
    </xdr:to>
    <xdr:sp macro="" textlink="">
      <xdr:nvSpPr>
        <xdr:cNvPr id="54" name="AutoShape 1392"/>
        <xdr:cNvSpPr>
          <a:spLocks/>
        </xdr:cNvSpPr>
      </xdr:nvSpPr>
      <xdr:spPr bwMode="auto">
        <a:xfrm>
          <a:off x="12411075" y="3589020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67</xdr:row>
      <xdr:rowOff>85725</xdr:rowOff>
    </xdr:from>
    <xdr:to>
      <xdr:col>10</xdr:col>
      <xdr:colOff>152400</xdr:colOff>
      <xdr:row>69</xdr:row>
      <xdr:rowOff>19050</xdr:rowOff>
    </xdr:to>
    <xdr:sp macro="" textlink="">
      <xdr:nvSpPr>
        <xdr:cNvPr id="55" name="AutoShape 1398"/>
        <xdr:cNvSpPr>
          <a:spLocks/>
        </xdr:cNvSpPr>
      </xdr:nvSpPr>
      <xdr:spPr bwMode="auto">
        <a:xfrm>
          <a:off x="10915650" y="21526500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123825</xdr:colOff>
      <xdr:row>66</xdr:row>
      <xdr:rowOff>76200</xdr:rowOff>
    </xdr:from>
    <xdr:to>
      <xdr:col>5</xdr:col>
      <xdr:colOff>152400</xdr:colOff>
      <xdr:row>68</xdr:row>
      <xdr:rowOff>161925</xdr:rowOff>
    </xdr:to>
    <xdr:sp macro="" textlink="">
      <xdr:nvSpPr>
        <xdr:cNvPr id="56" name="AutoShape 1404"/>
        <xdr:cNvSpPr>
          <a:spLocks/>
        </xdr:cNvSpPr>
      </xdr:nvSpPr>
      <xdr:spPr bwMode="auto">
        <a:xfrm>
          <a:off x="3952875" y="213264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67</xdr:row>
      <xdr:rowOff>85725</xdr:rowOff>
    </xdr:from>
    <xdr:to>
      <xdr:col>10</xdr:col>
      <xdr:colOff>152400</xdr:colOff>
      <xdr:row>69</xdr:row>
      <xdr:rowOff>19050</xdr:rowOff>
    </xdr:to>
    <xdr:sp macro="" textlink="">
      <xdr:nvSpPr>
        <xdr:cNvPr id="57" name="AutoShape 1398"/>
        <xdr:cNvSpPr>
          <a:spLocks/>
        </xdr:cNvSpPr>
      </xdr:nvSpPr>
      <xdr:spPr bwMode="auto">
        <a:xfrm>
          <a:off x="10915650" y="21526500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66</xdr:row>
      <xdr:rowOff>85725</xdr:rowOff>
    </xdr:from>
    <xdr:to>
      <xdr:col>10</xdr:col>
      <xdr:colOff>152400</xdr:colOff>
      <xdr:row>68</xdr:row>
      <xdr:rowOff>19050</xdr:rowOff>
    </xdr:to>
    <xdr:sp macro="" textlink="">
      <xdr:nvSpPr>
        <xdr:cNvPr id="58" name="AutoShape 1398"/>
        <xdr:cNvSpPr>
          <a:spLocks/>
        </xdr:cNvSpPr>
      </xdr:nvSpPr>
      <xdr:spPr bwMode="auto">
        <a:xfrm>
          <a:off x="10915650" y="21336000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67</xdr:row>
      <xdr:rowOff>85725</xdr:rowOff>
    </xdr:from>
    <xdr:to>
      <xdr:col>10</xdr:col>
      <xdr:colOff>152400</xdr:colOff>
      <xdr:row>69</xdr:row>
      <xdr:rowOff>19050</xdr:rowOff>
    </xdr:to>
    <xdr:sp macro="" textlink="">
      <xdr:nvSpPr>
        <xdr:cNvPr id="59" name="AutoShape 1398"/>
        <xdr:cNvSpPr>
          <a:spLocks/>
        </xdr:cNvSpPr>
      </xdr:nvSpPr>
      <xdr:spPr bwMode="auto">
        <a:xfrm>
          <a:off x="10915650" y="21526500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66</xdr:row>
      <xdr:rowOff>85725</xdr:rowOff>
    </xdr:from>
    <xdr:to>
      <xdr:col>10</xdr:col>
      <xdr:colOff>152400</xdr:colOff>
      <xdr:row>68</xdr:row>
      <xdr:rowOff>19050</xdr:rowOff>
    </xdr:to>
    <xdr:sp macro="" textlink="">
      <xdr:nvSpPr>
        <xdr:cNvPr id="60" name="AutoShape 1398"/>
        <xdr:cNvSpPr>
          <a:spLocks/>
        </xdr:cNvSpPr>
      </xdr:nvSpPr>
      <xdr:spPr bwMode="auto">
        <a:xfrm>
          <a:off x="10915650" y="21336000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67</xdr:row>
      <xdr:rowOff>85725</xdr:rowOff>
    </xdr:from>
    <xdr:to>
      <xdr:col>10</xdr:col>
      <xdr:colOff>152400</xdr:colOff>
      <xdr:row>69</xdr:row>
      <xdr:rowOff>19050</xdr:rowOff>
    </xdr:to>
    <xdr:sp macro="" textlink="">
      <xdr:nvSpPr>
        <xdr:cNvPr id="61" name="AutoShape 1398"/>
        <xdr:cNvSpPr>
          <a:spLocks/>
        </xdr:cNvSpPr>
      </xdr:nvSpPr>
      <xdr:spPr bwMode="auto">
        <a:xfrm>
          <a:off x="10915650" y="21526500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66</xdr:row>
      <xdr:rowOff>85725</xdr:rowOff>
    </xdr:from>
    <xdr:to>
      <xdr:col>10</xdr:col>
      <xdr:colOff>152400</xdr:colOff>
      <xdr:row>68</xdr:row>
      <xdr:rowOff>19050</xdr:rowOff>
    </xdr:to>
    <xdr:sp macro="" textlink="">
      <xdr:nvSpPr>
        <xdr:cNvPr id="62" name="AutoShape 1398"/>
        <xdr:cNvSpPr>
          <a:spLocks/>
        </xdr:cNvSpPr>
      </xdr:nvSpPr>
      <xdr:spPr bwMode="auto">
        <a:xfrm>
          <a:off x="10915650" y="21336000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66</xdr:row>
      <xdr:rowOff>9525</xdr:rowOff>
    </xdr:from>
    <xdr:to>
      <xdr:col>10</xdr:col>
      <xdr:colOff>542925</xdr:colOff>
      <xdr:row>66</xdr:row>
      <xdr:rowOff>9525</xdr:rowOff>
    </xdr:to>
    <xdr:sp macro="" textlink="">
      <xdr:nvSpPr>
        <xdr:cNvPr id="648192" name="Line 11"/>
        <xdr:cNvSpPr>
          <a:spLocks noChangeShapeType="1"/>
        </xdr:cNvSpPr>
      </xdr:nvSpPr>
      <xdr:spPr bwMode="auto">
        <a:xfrm flipV="1">
          <a:off x="10982325" y="25822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66</xdr:row>
      <xdr:rowOff>9525</xdr:rowOff>
    </xdr:from>
    <xdr:to>
      <xdr:col>10</xdr:col>
      <xdr:colOff>542925</xdr:colOff>
      <xdr:row>66</xdr:row>
      <xdr:rowOff>9525</xdr:rowOff>
    </xdr:to>
    <xdr:sp macro="" textlink="">
      <xdr:nvSpPr>
        <xdr:cNvPr id="648193" name="Line 14"/>
        <xdr:cNvSpPr>
          <a:spLocks noChangeShapeType="1"/>
        </xdr:cNvSpPr>
      </xdr:nvSpPr>
      <xdr:spPr bwMode="auto">
        <a:xfrm flipV="1">
          <a:off x="10972800" y="258222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65</xdr:row>
      <xdr:rowOff>9525</xdr:rowOff>
    </xdr:from>
    <xdr:to>
      <xdr:col>26</xdr:col>
      <xdr:colOff>0</xdr:colOff>
      <xdr:row>65</xdr:row>
      <xdr:rowOff>9525</xdr:rowOff>
    </xdr:to>
    <xdr:sp macro="" textlink="">
      <xdr:nvSpPr>
        <xdr:cNvPr id="648194" name="Line 31"/>
        <xdr:cNvSpPr>
          <a:spLocks noChangeShapeType="1"/>
        </xdr:cNvSpPr>
      </xdr:nvSpPr>
      <xdr:spPr bwMode="auto">
        <a:xfrm flipV="1">
          <a:off x="34566225" y="25536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66</xdr:row>
      <xdr:rowOff>9525</xdr:rowOff>
    </xdr:from>
    <xdr:to>
      <xdr:col>3</xdr:col>
      <xdr:colOff>504825</xdr:colOff>
      <xdr:row>66</xdr:row>
      <xdr:rowOff>9525</xdr:rowOff>
    </xdr:to>
    <xdr:sp macro="" textlink="">
      <xdr:nvSpPr>
        <xdr:cNvPr id="648195" name="Line 34"/>
        <xdr:cNvSpPr>
          <a:spLocks noChangeShapeType="1"/>
        </xdr:cNvSpPr>
      </xdr:nvSpPr>
      <xdr:spPr bwMode="auto">
        <a:xfrm>
          <a:off x="1857375" y="25822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66</xdr:row>
      <xdr:rowOff>9525</xdr:rowOff>
    </xdr:from>
    <xdr:to>
      <xdr:col>10</xdr:col>
      <xdr:colOff>542925</xdr:colOff>
      <xdr:row>66</xdr:row>
      <xdr:rowOff>9525</xdr:rowOff>
    </xdr:to>
    <xdr:sp macro="" textlink="">
      <xdr:nvSpPr>
        <xdr:cNvPr id="648196" name="Line 253"/>
        <xdr:cNvSpPr>
          <a:spLocks noChangeShapeType="1"/>
        </xdr:cNvSpPr>
      </xdr:nvSpPr>
      <xdr:spPr bwMode="auto">
        <a:xfrm flipV="1">
          <a:off x="10972800" y="258222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68</xdr:row>
      <xdr:rowOff>0</xdr:rowOff>
    </xdr:from>
    <xdr:to>
      <xdr:col>17</xdr:col>
      <xdr:colOff>476250</xdr:colOff>
      <xdr:row>68</xdr:row>
      <xdr:rowOff>0</xdr:rowOff>
    </xdr:to>
    <xdr:sp macro="" textlink="">
      <xdr:nvSpPr>
        <xdr:cNvPr id="648197" name="Line 256"/>
        <xdr:cNvSpPr>
          <a:spLocks noChangeShapeType="1"/>
        </xdr:cNvSpPr>
      </xdr:nvSpPr>
      <xdr:spPr bwMode="auto">
        <a:xfrm>
          <a:off x="21726525" y="263461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68</xdr:row>
      <xdr:rowOff>0</xdr:rowOff>
    </xdr:from>
    <xdr:to>
      <xdr:col>18</xdr:col>
      <xdr:colOff>590550</xdr:colOff>
      <xdr:row>68</xdr:row>
      <xdr:rowOff>0</xdr:rowOff>
    </xdr:to>
    <xdr:sp macro="" textlink="">
      <xdr:nvSpPr>
        <xdr:cNvPr id="648198" name="Line 261"/>
        <xdr:cNvSpPr>
          <a:spLocks noChangeShapeType="1"/>
        </xdr:cNvSpPr>
      </xdr:nvSpPr>
      <xdr:spPr bwMode="auto">
        <a:xfrm>
          <a:off x="23231475" y="26346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68</xdr:row>
      <xdr:rowOff>0</xdr:rowOff>
    </xdr:from>
    <xdr:to>
      <xdr:col>21</xdr:col>
      <xdr:colOff>409575</xdr:colOff>
      <xdr:row>68</xdr:row>
      <xdr:rowOff>0</xdr:rowOff>
    </xdr:to>
    <xdr:sp macro="" textlink="">
      <xdr:nvSpPr>
        <xdr:cNvPr id="648199" name="Line 264"/>
        <xdr:cNvSpPr>
          <a:spLocks noChangeShapeType="1"/>
        </xdr:cNvSpPr>
      </xdr:nvSpPr>
      <xdr:spPr bwMode="auto">
        <a:xfrm flipV="1">
          <a:off x="27260550" y="263461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68</xdr:row>
      <xdr:rowOff>0</xdr:rowOff>
    </xdr:from>
    <xdr:to>
      <xdr:col>22</xdr:col>
      <xdr:colOff>523875</xdr:colOff>
      <xdr:row>68</xdr:row>
      <xdr:rowOff>0</xdr:rowOff>
    </xdr:to>
    <xdr:sp macro="" textlink="">
      <xdr:nvSpPr>
        <xdr:cNvPr id="648200" name="Line 265"/>
        <xdr:cNvSpPr>
          <a:spLocks noChangeShapeType="1"/>
        </xdr:cNvSpPr>
      </xdr:nvSpPr>
      <xdr:spPr bwMode="auto">
        <a:xfrm>
          <a:off x="28194000" y="26346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68</xdr:row>
      <xdr:rowOff>9525</xdr:rowOff>
    </xdr:from>
    <xdr:to>
      <xdr:col>23</xdr:col>
      <xdr:colOff>476250</xdr:colOff>
      <xdr:row>68</xdr:row>
      <xdr:rowOff>9525</xdr:rowOff>
    </xdr:to>
    <xdr:sp macro="" textlink="">
      <xdr:nvSpPr>
        <xdr:cNvPr id="648201" name="Line 266"/>
        <xdr:cNvSpPr>
          <a:spLocks noChangeShapeType="1"/>
        </xdr:cNvSpPr>
      </xdr:nvSpPr>
      <xdr:spPr bwMode="auto">
        <a:xfrm flipV="1">
          <a:off x="29308425" y="263556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68</xdr:row>
      <xdr:rowOff>9525</xdr:rowOff>
    </xdr:from>
    <xdr:to>
      <xdr:col>24</xdr:col>
      <xdr:colOff>381000</xdr:colOff>
      <xdr:row>68</xdr:row>
      <xdr:rowOff>9525</xdr:rowOff>
    </xdr:to>
    <xdr:sp macro="" textlink="">
      <xdr:nvSpPr>
        <xdr:cNvPr id="648202" name="Line 267"/>
        <xdr:cNvSpPr>
          <a:spLocks noChangeShapeType="1"/>
        </xdr:cNvSpPr>
      </xdr:nvSpPr>
      <xdr:spPr bwMode="auto">
        <a:xfrm flipV="1">
          <a:off x="30327600" y="26355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68</xdr:row>
      <xdr:rowOff>9525</xdr:rowOff>
    </xdr:from>
    <xdr:to>
      <xdr:col>25</xdr:col>
      <xdr:colOff>428625</xdr:colOff>
      <xdr:row>68</xdr:row>
      <xdr:rowOff>9525</xdr:rowOff>
    </xdr:to>
    <xdr:sp macro="" textlink="">
      <xdr:nvSpPr>
        <xdr:cNvPr id="648205" name="Line 270"/>
        <xdr:cNvSpPr>
          <a:spLocks noChangeShapeType="1"/>
        </xdr:cNvSpPr>
      </xdr:nvSpPr>
      <xdr:spPr bwMode="auto">
        <a:xfrm>
          <a:off x="33804225" y="26355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65</xdr:row>
      <xdr:rowOff>9525</xdr:rowOff>
    </xdr:from>
    <xdr:to>
      <xdr:col>26</xdr:col>
      <xdr:colOff>0</xdr:colOff>
      <xdr:row>65</xdr:row>
      <xdr:rowOff>9525</xdr:rowOff>
    </xdr:to>
    <xdr:sp macro="" textlink="">
      <xdr:nvSpPr>
        <xdr:cNvPr id="648206" name="Line 271"/>
        <xdr:cNvSpPr>
          <a:spLocks noChangeShapeType="1"/>
        </xdr:cNvSpPr>
      </xdr:nvSpPr>
      <xdr:spPr bwMode="auto">
        <a:xfrm flipV="1">
          <a:off x="34566225" y="25536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67</xdr:row>
      <xdr:rowOff>9525</xdr:rowOff>
    </xdr:from>
    <xdr:to>
      <xdr:col>26</xdr:col>
      <xdr:colOff>0</xdr:colOff>
      <xdr:row>67</xdr:row>
      <xdr:rowOff>9525</xdr:rowOff>
    </xdr:to>
    <xdr:sp macro="" textlink="">
      <xdr:nvSpPr>
        <xdr:cNvPr id="648207" name="Line 272"/>
        <xdr:cNvSpPr>
          <a:spLocks noChangeShapeType="1"/>
        </xdr:cNvSpPr>
      </xdr:nvSpPr>
      <xdr:spPr bwMode="auto">
        <a:xfrm flipV="1">
          <a:off x="34566225" y="2607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67</xdr:row>
      <xdr:rowOff>254453</xdr:rowOff>
    </xdr:from>
    <xdr:to>
      <xdr:col>5</xdr:col>
      <xdr:colOff>581025</xdr:colOff>
      <xdr:row>67</xdr:row>
      <xdr:rowOff>254453</xdr:rowOff>
    </xdr:to>
    <xdr:sp macro="" textlink="">
      <xdr:nvSpPr>
        <xdr:cNvPr id="648208" name="Line 274"/>
        <xdr:cNvSpPr>
          <a:spLocks noChangeShapeType="1"/>
        </xdr:cNvSpPr>
      </xdr:nvSpPr>
      <xdr:spPr bwMode="auto">
        <a:xfrm>
          <a:off x="4018189" y="25454882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68</xdr:row>
      <xdr:rowOff>0</xdr:rowOff>
    </xdr:from>
    <xdr:to>
      <xdr:col>6</xdr:col>
      <xdr:colOff>561975</xdr:colOff>
      <xdr:row>68</xdr:row>
      <xdr:rowOff>0</xdr:rowOff>
    </xdr:to>
    <xdr:sp macro="" textlink="">
      <xdr:nvSpPr>
        <xdr:cNvPr id="648209" name="Line 275"/>
        <xdr:cNvSpPr>
          <a:spLocks noChangeShapeType="1"/>
        </xdr:cNvSpPr>
      </xdr:nvSpPr>
      <xdr:spPr bwMode="auto">
        <a:xfrm>
          <a:off x="5381625" y="263461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65</xdr:row>
      <xdr:rowOff>0</xdr:rowOff>
    </xdr:from>
    <xdr:to>
      <xdr:col>21</xdr:col>
      <xdr:colOff>409575</xdr:colOff>
      <xdr:row>65</xdr:row>
      <xdr:rowOff>0</xdr:rowOff>
    </xdr:to>
    <xdr:sp macro="" textlink="">
      <xdr:nvSpPr>
        <xdr:cNvPr id="648210" name="Line 321"/>
        <xdr:cNvSpPr>
          <a:spLocks noChangeShapeType="1"/>
        </xdr:cNvSpPr>
      </xdr:nvSpPr>
      <xdr:spPr bwMode="auto">
        <a:xfrm>
          <a:off x="27289125" y="255270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66</xdr:row>
      <xdr:rowOff>0</xdr:rowOff>
    </xdr:from>
    <xdr:to>
      <xdr:col>17</xdr:col>
      <xdr:colOff>476250</xdr:colOff>
      <xdr:row>66</xdr:row>
      <xdr:rowOff>0</xdr:rowOff>
    </xdr:to>
    <xdr:sp macro="" textlink="">
      <xdr:nvSpPr>
        <xdr:cNvPr id="648211" name="Line 350"/>
        <xdr:cNvSpPr>
          <a:spLocks noChangeShapeType="1"/>
        </xdr:cNvSpPr>
      </xdr:nvSpPr>
      <xdr:spPr bwMode="auto">
        <a:xfrm>
          <a:off x="21726525" y="258127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66</xdr:row>
      <xdr:rowOff>0</xdr:rowOff>
    </xdr:from>
    <xdr:to>
      <xdr:col>19</xdr:col>
      <xdr:colOff>619125</xdr:colOff>
      <xdr:row>66</xdr:row>
      <xdr:rowOff>0</xdr:rowOff>
    </xdr:to>
    <xdr:sp macro="" textlink="">
      <xdr:nvSpPr>
        <xdr:cNvPr id="648212" name="Line 351"/>
        <xdr:cNvSpPr>
          <a:spLocks noChangeShapeType="1"/>
        </xdr:cNvSpPr>
      </xdr:nvSpPr>
      <xdr:spPr bwMode="auto">
        <a:xfrm>
          <a:off x="24669750" y="258127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66</xdr:row>
      <xdr:rowOff>0</xdr:rowOff>
    </xdr:from>
    <xdr:to>
      <xdr:col>20</xdr:col>
      <xdr:colOff>657225</xdr:colOff>
      <xdr:row>66</xdr:row>
      <xdr:rowOff>0</xdr:rowOff>
    </xdr:to>
    <xdr:sp macro="" textlink="">
      <xdr:nvSpPr>
        <xdr:cNvPr id="648213" name="Line 352"/>
        <xdr:cNvSpPr>
          <a:spLocks noChangeShapeType="1"/>
        </xdr:cNvSpPr>
      </xdr:nvSpPr>
      <xdr:spPr bwMode="auto">
        <a:xfrm>
          <a:off x="26098500" y="258127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9525</xdr:rowOff>
    </xdr:from>
    <xdr:to>
      <xdr:col>10</xdr:col>
      <xdr:colOff>0</xdr:colOff>
      <xdr:row>66</xdr:row>
      <xdr:rowOff>9525</xdr:rowOff>
    </xdr:to>
    <xdr:sp macro="" textlink="">
      <xdr:nvSpPr>
        <xdr:cNvPr id="648374" name="Line 739"/>
        <xdr:cNvSpPr>
          <a:spLocks noChangeShapeType="1"/>
        </xdr:cNvSpPr>
      </xdr:nvSpPr>
      <xdr:spPr bwMode="auto">
        <a:xfrm>
          <a:off x="10829925" y="25822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07" name="Line 774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08" name="Line 775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09" name="Line 776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0" name="Line 777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1" name="Line 778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2" name="Line 779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3" name="Line 780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4" name="Line 781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5" name="Line 782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6" name="Line 783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7" name="Line 784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8" name="Line 785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19" name="Line 786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20" name="Line 787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21" name="Line 788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0</xdr:colOff>
      <xdr:row>65</xdr:row>
      <xdr:rowOff>0</xdr:rowOff>
    </xdr:to>
    <xdr:sp macro="" textlink="">
      <xdr:nvSpPr>
        <xdr:cNvPr id="648422" name="Line 789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68</xdr:row>
      <xdr:rowOff>9525</xdr:rowOff>
    </xdr:from>
    <xdr:to>
      <xdr:col>7</xdr:col>
      <xdr:colOff>542925</xdr:colOff>
      <xdr:row>68</xdr:row>
      <xdr:rowOff>9525</xdr:rowOff>
    </xdr:to>
    <xdr:sp macro="" textlink="">
      <xdr:nvSpPr>
        <xdr:cNvPr id="648423" name="Line 1229"/>
        <xdr:cNvSpPr>
          <a:spLocks noChangeShapeType="1"/>
        </xdr:cNvSpPr>
      </xdr:nvSpPr>
      <xdr:spPr bwMode="auto">
        <a:xfrm flipV="1">
          <a:off x="6819900" y="26355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68</xdr:row>
      <xdr:rowOff>9525</xdr:rowOff>
    </xdr:from>
    <xdr:to>
      <xdr:col>7</xdr:col>
      <xdr:colOff>609600</xdr:colOff>
      <xdr:row>68</xdr:row>
      <xdr:rowOff>9525</xdr:rowOff>
    </xdr:to>
    <xdr:sp macro="" textlink="">
      <xdr:nvSpPr>
        <xdr:cNvPr id="648424" name="Line 1230"/>
        <xdr:cNvSpPr>
          <a:spLocks noChangeShapeType="1"/>
        </xdr:cNvSpPr>
      </xdr:nvSpPr>
      <xdr:spPr bwMode="auto">
        <a:xfrm flipV="1">
          <a:off x="6810375" y="263556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68</xdr:row>
      <xdr:rowOff>0</xdr:rowOff>
    </xdr:from>
    <xdr:to>
      <xdr:col>19</xdr:col>
      <xdr:colOff>619125</xdr:colOff>
      <xdr:row>68</xdr:row>
      <xdr:rowOff>0</xdr:rowOff>
    </xdr:to>
    <xdr:sp macro="" textlink="">
      <xdr:nvSpPr>
        <xdr:cNvPr id="648425" name="Line 1250"/>
        <xdr:cNvSpPr>
          <a:spLocks noChangeShapeType="1"/>
        </xdr:cNvSpPr>
      </xdr:nvSpPr>
      <xdr:spPr bwMode="auto">
        <a:xfrm>
          <a:off x="24669750" y="26346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68</xdr:row>
      <xdr:rowOff>0</xdr:rowOff>
    </xdr:from>
    <xdr:to>
      <xdr:col>20</xdr:col>
      <xdr:colOff>657225</xdr:colOff>
      <xdr:row>68</xdr:row>
      <xdr:rowOff>0</xdr:rowOff>
    </xdr:to>
    <xdr:sp macro="" textlink="">
      <xdr:nvSpPr>
        <xdr:cNvPr id="648426" name="Line 1251"/>
        <xdr:cNvSpPr>
          <a:spLocks noChangeShapeType="1"/>
        </xdr:cNvSpPr>
      </xdr:nvSpPr>
      <xdr:spPr bwMode="auto">
        <a:xfrm>
          <a:off x="26098500" y="263461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66</xdr:row>
      <xdr:rowOff>9525</xdr:rowOff>
    </xdr:from>
    <xdr:to>
      <xdr:col>7</xdr:col>
      <xdr:colOff>542925</xdr:colOff>
      <xdr:row>66</xdr:row>
      <xdr:rowOff>9525</xdr:rowOff>
    </xdr:to>
    <xdr:sp macro="" textlink="">
      <xdr:nvSpPr>
        <xdr:cNvPr id="648427" name="Line 1252"/>
        <xdr:cNvSpPr>
          <a:spLocks noChangeShapeType="1"/>
        </xdr:cNvSpPr>
      </xdr:nvSpPr>
      <xdr:spPr bwMode="auto">
        <a:xfrm flipV="1">
          <a:off x="6819900" y="25822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66</xdr:row>
      <xdr:rowOff>9525</xdr:rowOff>
    </xdr:from>
    <xdr:to>
      <xdr:col>7</xdr:col>
      <xdr:colOff>609600</xdr:colOff>
      <xdr:row>66</xdr:row>
      <xdr:rowOff>9525</xdr:rowOff>
    </xdr:to>
    <xdr:sp macro="" textlink="">
      <xdr:nvSpPr>
        <xdr:cNvPr id="648428" name="Line 1253"/>
        <xdr:cNvSpPr>
          <a:spLocks noChangeShapeType="1"/>
        </xdr:cNvSpPr>
      </xdr:nvSpPr>
      <xdr:spPr bwMode="auto">
        <a:xfrm flipV="1">
          <a:off x="6810375" y="258222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68</xdr:row>
      <xdr:rowOff>9525</xdr:rowOff>
    </xdr:from>
    <xdr:to>
      <xdr:col>10</xdr:col>
      <xdr:colOff>542925</xdr:colOff>
      <xdr:row>68</xdr:row>
      <xdr:rowOff>9525</xdr:rowOff>
    </xdr:to>
    <xdr:sp macro="" textlink="">
      <xdr:nvSpPr>
        <xdr:cNvPr id="648429" name="Line 1254"/>
        <xdr:cNvSpPr>
          <a:spLocks noChangeShapeType="1"/>
        </xdr:cNvSpPr>
      </xdr:nvSpPr>
      <xdr:spPr bwMode="auto">
        <a:xfrm flipV="1">
          <a:off x="10982325" y="26355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68</xdr:row>
      <xdr:rowOff>9525</xdr:rowOff>
    </xdr:from>
    <xdr:to>
      <xdr:col>10</xdr:col>
      <xdr:colOff>542925</xdr:colOff>
      <xdr:row>68</xdr:row>
      <xdr:rowOff>9525</xdr:rowOff>
    </xdr:to>
    <xdr:sp macro="" textlink="">
      <xdr:nvSpPr>
        <xdr:cNvPr id="648430" name="Line 1255"/>
        <xdr:cNvSpPr>
          <a:spLocks noChangeShapeType="1"/>
        </xdr:cNvSpPr>
      </xdr:nvSpPr>
      <xdr:spPr bwMode="auto">
        <a:xfrm flipV="1">
          <a:off x="10972800" y="26355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68</xdr:row>
      <xdr:rowOff>9525</xdr:rowOff>
    </xdr:from>
    <xdr:to>
      <xdr:col>10</xdr:col>
      <xdr:colOff>542925</xdr:colOff>
      <xdr:row>68</xdr:row>
      <xdr:rowOff>9525</xdr:rowOff>
    </xdr:to>
    <xdr:sp macro="" textlink="">
      <xdr:nvSpPr>
        <xdr:cNvPr id="648431" name="Line 1256"/>
        <xdr:cNvSpPr>
          <a:spLocks noChangeShapeType="1"/>
        </xdr:cNvSpPr>
      </xdr:nvSpPr>
      <xdr:spPr bwMode="auto">
        <a:xfrm flipV="1">
          <a:off x="10972800" y="26355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68</xdr:row>
      <xdr:rowOff>9525</xdr:rowOff>
    </xdr:from>
    <xdr:to>
      <xdr:col>3</xdr:col>
      <xdr:colOff>504825</xdr:colOff>
      <xdr:row>68</xdr:row>
      <xdr:rowOff>9525</xdr:rowOff>
    </xdr:to>
    <xdr:sp macro="" textlink="">
      <xdr:nvSpPr>
        <xdr:cNvPr id="648432" name="Line 1257"/>
        <xdr:cNvSpPr>
          <a:spLocks noChangeShapeType="1"/>
        </xdr:cNvSpPr>
      </xdr:nvSpPr>
      <xdr:spPr bwMode="auto">
        <a:xfrm>
          <a:off x="1857375" y="26355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219075</xdr:colOff>
      <xdr:row>103</xdr:row>
      <xdr:rowOff>57150</xdr:rowOff>
    </xdr:from>
    <xdr:to>
      <xdr:col>41</xdr:col>
      <xdr:colOff>476250</xdr:colOff>
      <xdr:row>103</xdr:row>
      <xdr:rowOff>57150</xdr:rowOff>
    </xdr:to>
    <xdr:sp macro="" textlink="">
      <xdr:nvSpPr>
        <xdr:cNvPr id="648433" name="Line 1379"/>
        <xdr:cNvSpPr>
          <a:spLocks noChangeShapeType="1"/>
        </xdr:cNvSpPr>
      </xdr:nvSpPr>
      <xdr:spPr bwMode="auto">
        <a:xfrm>
          <a:off x="45072300" y="32842200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381000</xdr:colOff>
      <xdr:row>94</xdr:row>
      <xdr:rowOff>95250</xdr:rowOff>
    </xdr:from>
    <xdr:to>
      <xdr:col>41</xdr:col>
      <xdr:colOff>561975</xdr:colOff>
      <xdr:row>94</xdr:row>
      <xdr:rowOff>95250</xdr:rowOff>
    </xdr:to>
    <xdr:sp macro="" textlink="">
      <xdr:nvSpPr>
        <xdr:cNvPr id="648434" name="Line 1383"/>
        <xdr:cNvSpPr>
          <a:spLocks noChangeShapeType="1"/>
        </xdr:cNvSpPr>
      </xdr:nvSpPr>
      <xdr:spPr bwMode="auto">
        <a:xfrm>
          <a:off x="45234225" y="3125152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146</xdr:row>
      <xdr:rowOff>85725</xdr:rowOff>
    </xdr:from>
    <xdr:to>
      <xdr:col>8</xdr:col>
      <xdr:colOff>247650</xdr:colOff>
      <xdr:row>146</xdr:row>
      <xdr:rowOff>85725</xdr:rowOff>
    </xdr:to>
    <xdr:sp macro="" textlink="">
      <xdr:nvSpPr>
        <xdr:cNvPr id="648435" name="AutoShape 1391"/>
        <xdr:cNvSpPr>
          <a:spLocks/>
        </xdr:cNvSpPr>
      </xdr:nvSpPr>
      <xdr:spPr bwMode="auto">
        <a:xfrm>
          <a:off x="7496175" y="40509825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150</xdr:row>
      <xdr:rowOff>142875</xdr:rowOff>
    </xdr:from>
    <xdr:to>
      <xdr:col>11</xdr:col>
      <xdr:colOff>276225</xdr:colOff>
      <xdr:row>150</xdr:row>
      <xdr:rowOff>142875</xdr:rowOff>
    </xdr:to>
    <xdr:sp macro="" textlink="">
      <xdr:nvSpPr>
        <xdr:cNvPr id="648436" name="AutoShape 1392"/>
        <xdr:cNvSpPr>
          <a:spLocks/>
        </xdr:cNvSpPr>
      </xdr:nvSpPr>
      <xdr:spPr bwMode="auto">
        <a:xfrm>
          <a:off x="12411075" y="41252775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70</xdr:row>
      <xdr:rowOff>85725</xdr:rowOff>
    </xdr:from>
    <xdr:to>
      <xdr:col>10</xdr:col>
      <xdr:colOff>152400</xdr:colOff>
      <xdr:row>72</xdr:row>
      <xdr:rowOff>19050</xdr:rowOff>
    </xdr:to>
    <xdr:sp macro="" textlink="">
      <xdr:nvSpPr>
        <xdr:cNvPr id="648437" name="AutoShape 1398"/>
        <xdr:cNvSpPr>
          <a:spLocks/>
        </xdr:cNvSpPr>
      </xdr:nvSpPr>
      <xdr:spPr bwMode="auto">
        <a:xfrm>
          <a:off x="10915650" y="26889075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123825</xdr:colOff>
      <xdr:row>69</xdr:row>
      <xdr:rowOff>76200</xdr:rowOff>
    </xdr:from>
    <xdr:to>
      <xdr:col>5</xdr:col>
      <xdr:colOff>152400</xdr:colOff>
      <xdr:row>71</xdr:row>
      <xdr:rowOff>161925</xdr:rowOff>
    </xdr:to>
    <xdr:sp macro="" textlink="">
      <xdr:nvSpPr>
        <xdr:cNvPr id="648438" name="AutoShape 1404"/>
        <xdr:cNvSpPr>
          <a:spLocks/>
        </xdr:cNvSpPr>
      </xdr:nvSpPr>
      <xdr:spPr bwMode="auto">
        <a:xfrm>
          <a:off x="3952875" y="26689050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70</xdr:row>
      <xdr:rowOff>85725</xdr:rowOff>
    </xdr:from>
    <xdr:to>
      <xdr:col>10</xdr:col>
      <xdr:colOff>152400</xdr:colOff>
      <xdr:row>72</xdr:row>
      <xdr:rowOff>19050</xdr:rowOff>
    </xdr:to>
    <xdr:sp macro="" textlink="">
      <xdr:nvSpPr>
        <xdr:cNvPr id="57" name="AutoShape 1398"/>
        <xdr:cNvSpPr>
          <a:spLocks/>
        </xdr:cNvSpPr>
      </xdr:nvSpPr>
      <xdr:spPr bwMode="auto">
        <a:xfrm>
          <a:off x="10915650" y="24831675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69</xdr:row>
      <xdr:rowOff>85725</xdr:rowOff>
    </xdr:from>
    <xdr:to>
      <xdr:col>10</xdr:col>
      <xdr:colOff>152400</xdr:colOff>
      <xdr:row>71</xdr:row>
      <xdr:rowOff>19050</xdr:rowOff>
    </xdr:to>
    <xdr:sp macro="" textlink="">
      <xdr:nvSpPr>
        <xdr:cNvPr id="58" name="AutoShape 1398"/>
        <xdr:cNvSpPr>
          <a:spLocks/>
        </xdr:cNvSpPr>
      </xdr:nvSpPr>
      <xdr:spPr bwMode="auto">
        <a:xfrm>
          <a:off x="10915650" y="24641175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70</xdr:row>
      <xdr:rowOff>85725</xdr:rowOff>
    </xdr:from>
    <xdr:to>
      <xdr:col>10</xdr:col>
      <xdr:colOff>152400</xdr:colOff>
      <xdr:row>72</xdr:row>
      <xdr:rowOff>19050</xdr:rowOff>
    </xdr:to>
    <xdr:sp macro="" textlink="">
      <xdr:nvSpPr>
        <xdr:cNvPr id="59" name="AutoShape 1398"/>
        <xdr:cNvSpPr>
          <a:spLocks/>
        </xdr:cNvSpPr>
      </xdr:nvSpPr>
      <xdr:spPr bwMode="auto">
        <a:xfrm>
          <a:off x="10915650" y="24831675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69</xdr:row>
      <xdr:rowOff>85725</xdr:rowOff>
    </xdr:from>
    <xdr:to>
      <xdr:col>10</xdr:col>
      <xdr:colOff>152400</xdr:colOff>
      <xdr:row>71</xdr:row>
      <xdr:rowOff>19050</xdr:rowOff>
    </xdr:to>
    <xdr:sp macro="" textlink="">
      <xdr:nvSpPr>
        <xdr:cNvPr id="60" name="AutoShape 1398"/>
        <xdr:cNvSpPr>
          <a:spLocks/>
        </xdr:cNvSpPr>
      </xdr:nvSpPr>
      <xdr:spPr bwMode="auto">
        <a:xfrm>
          <a:off x="10915650" y="24641175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70</xdr:row>
      <xdr:rowOff>85725</xdr:rowOff>
    </xdr:from>
    <xdr:to>
      <xdr:col>10</xdr:col>
      <xdr:colOff>152400</xdr:colOff>
      <xdr:row>72</xdr:row>
      <xdr:rowOff>19050</xdr:rowOff>
    </xdr:to>
    <xdr:sp macro="" textlink="">
      <xdr:nvSpPr>
        <xdr:cNvPr id="61" name="AutoShape 1398"/>
        <xdr:cNvSpPr>
          <a:spLocks/>
        </xdr:cNvSpPr>
      </xdr:nvSpPr>
      <xdr:spPr bwMode="auto">
        <a:xfrm>
          <a:off x="10915650" y="24831675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69</xdr:row>
      <xdr:rowOff>85725</xdr:rowOff>
    </xdr:from>
    <xdr:to>
      <xdr:col>10</xdr:col>
      <xdr:colOff>152400</xdr:colOff>
      <xdr:row>71</xdr:row>
      <xdr:rowOff>19050</xdr:rowOff>
    </xdr:to>
    <xdr:sp macro="" textlink="">
      <xdr:nvSpPr>
        <xdr:cNvPr id="62" name="AutoShape 1398"/>
        <xdr:cNvSpPr>
          <a:spLocks/>
        </xdr:cNvSpPr>
      </xdr:nvSpPr>
      <xdr:spPr bwMode="auto">
        <a:xfrm>
          <a:off x="10915650" y="24641175"/>
          <a:ext cx="66675" cy="314325"/>
        </a:xfrm>
        <a:prstGeom prst="leftBrace">
          <a:avLst>
            <a:gd name="adj1" fmla="val 39286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69</xdr:row>
      <xdr:rowOff>9525</xdr:rowOff>
    </xdr:from>
    <xdr:to>
      <xdr:col>10</xdr:col>
      <xdr:colOff>542925</xdr:colOff>
      <xdr:row>69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25158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69</xdr:row>
      <xdr:rowOff>9525</xdr:rowOff>
    </xdr:from>
    <xdr:to>
      <xdr:col>10</xdr:col>
      <xdr:colOff>542925</xdr:colOff>
      <xdr:row>69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25063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68</xdr:row>
      <xdr:rowOff>9525</xdr:rowOff>
    </xdr:from>
    <xdr:to>
      <xdr:col>26</xdr:col>
      <xdr:colOff>0</xdr:colOff>
      <xdr:row>68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69760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69</xdr:row>
      <xdr:rowOff>9525</xdr:rowOff>
    </xdr:from>
    <xdr:to>
      <xdr:col>3</xdr:col>
      <xdr:colOff>504825</xdr:colOff>
      <xdr:row>69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95525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69</xdr:row>
      <xdr:rowOff>9525</xdr:rowOff>
    </xdr:from>
    <xdr:to>
      <xdr:col>10</xdr:col>
      <xdr:colOff>542925</xdr:colOff>
      <xdr:row>69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25063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71</xdr:row>
      <xdr:rowOff>0</xdr:rowOff>
    </xdr:from>
    <xdr:to>
      <xdr:col>17</xdr:col>
      <xdr:colOff>476250</xdr:colOff>
      <xdr:row>71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4136350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71</xdr:row>
      <xdr:rowOff>0</xdr:rowOff>
    </xdr:from>
    <xdr:to>
      <xdr:col>18</xdr:col>
      <xdr:colOff>590550</xdr:colOff>
      <xdr:row>71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564130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71</xdr:row>
      <xdr:rowOff>0</xdr:rowOff>
    </xdr:from>
    <xdr:to>
      <xdr:col>21</xdr:col>
      <xdr:colOff>409575</xdr:colOff>
      <xdr:row>71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9670375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71</xdr:row>
      <xdr:rowOff>0</xdr:rowOff>
    </xdr:from>
    <xdr:to>
      <xdr:col>22</xdr:col>
      <xdr:colOff>523875</xdr:colOff>
      <xdr:row>71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060382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71</xdr:row>
      <xdr:rowOff>9525</xdr:rowOff>
    </xdr:from>
    <xdr:to>
      <xdr:col>23</xdr:col>
      <xdr:colOff>476250</xdr:colOff>
      <xdr:row>71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1718250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71</xdr:row>
      <xdr:rowOff>9525</xdr:rowOff>
    </xdr:from>
    <xdr:to>
      <xdr:col>24</xdr:col>
      <xdr:colOff>381000</xdr:colOff>
      <xdr:row>71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2737425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428625</xdr:colOff>
      <xdr:row>71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6214050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68</xdr:row>
      <xdr:rowOff>9525</xdr:rowOff>
    </xdr:from>
    <xdr:to>
      <xdr:col>26</xdr:col>
      <xdr:colOff>0</xdr:colOff>
      <xdr:row>68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69760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70</xdr:row>
      <xdr:rowOff>9525</xdr:rowOff>
    </xdr:from>
    <xdr:to>
      <xdr:col>26</xdr:col>
      <xdr:colOff>0</xdr:colOff>
      <xdr:row>70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69760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70</xdr:row>
      <xdr:rowOff>254453</xdr:rowOff>
    </xdr:from>
    <xdr:to>
      <xdr:col>5</xdr:col>
      <xdr:colOff>581025</xdr:colOff>
      <xdr:row>70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44817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71</xdr:row>
      <xdr:rowOff>0</xdr:rowOff>
    </xdr:from>
    <xdr:to>
      <xdr:col>6</xdr:col>
      <xdr:colOff>561975</xdr:colOff>
      <xdr:row>71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581977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68</xdr:row>
      <xdr:rowOff>0</xdr:rowOff>
    </xdr:from>
    <xdr:to>
      <xdr:col>21</xdr:col>
      <xdr:colOff>409575</xdr:colOff>
      <xdr:row>68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29698950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69</xdr:row>
      <xdr:rowOff>0</xdr:rowOff>
    </xdr:from>
    <xdr:to>
      <xdr:col>17</xdr:col>
      <xdr:colOff>476250</xdr:colOff>
      <xdr:row>69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41363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619125</xdr:colOff>
      <xdr:row>69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7079575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69</xdr:row>
      <xdr:rowOff>0</xdr:rowOff>
    </xdr:from>
    <xdr:to>
      <xdr:col>20</xdr:col>
      <xdr:colOff>657225</xdr:colOff>
      <xdr:row>69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8508325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69</xdr:row>
      <xdr:rowOff>9525</xdr:rowOff>
    </xdr:from>
    <xdr:to>
      <xdr:col>10</xdr:col>
      <xdr:colOff>0</xdr:colOff>
      <xdr:row>69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23634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71</xdr:row>
      <xdr:rowOff>9525</xdr:rowOff>
    </xdr:from>
    <xdr:to>
      <xdr:col>7</xdr:col>
      <xdr:colOff>542925</xdr:colOff>
      <xdr:row>71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7258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9525</xdr:rowOff>
    </xdr:from>
    <xdr:to>
      <xdr:col>7</xdr:col>
      <xdr:colOff>609600</xdr:colOff>
      <xdr:row>71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724852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71</xdr:row>
      <xdr:rowOff>0</xdr:rowOff>
    </xdr:from>
    <xdr:to>
      <xdr:col>19</xdr:col>
      <xdr:colOff>619125</xdr:colOff>
      <xdr:row>71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70795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71</xdr:row>
      <xdr:rowOff>0</xdr:rowOff>
    </xdr:from>
    <xdr:to>
      <xdr:col>20</xdr:col>
      <xdr:colOff>657225</xdr:colOff>
      <xdr:row>71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8508325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69</xdr:row>
      <xdr:rowOff>9525</xdr:rowOff>
    </xdr:from>
    <xdr:to>
      <xdr:col>7</xdr:col>
      <xdr:colOff>542925</xdr:colOff>
      <xdr:row>69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7258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69</xdr:row>
      <xdr:rowOff>9525</xdr:rowOff>
    </xdr:from>
    <xdr:to>
      <xdr:col>7</xdr:col>
      <xdr:colOff>609600</xdr:colOff>
      <xdr:row>69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724852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71</xdr:row>
      <xdr:rowOff>9525</xdr:rowOff>
    </xdr:from>
    <xdr:to>
      <xdr:col>10</xdr:col>
      <xdr:colOff>542925</xdr:colOff>
      <xdr:row>71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25158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71</xdr:row>
      <xdr:rowOff>9525</xdr:rowOff>
    </xdr:from>
    <xdr:to>
      <xdr:col>10</xdr:col>
      <xdr:colOff>542925</xdr:colOff>
      <xdr:row>71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25063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71</xdr:row>
      <xdr:rowOff>9525</xdr:rowOff>
    </xdr:from>
    <xdr:to>
      <xdr:col>10</xdr:col>
      <xdr:colOff>542925</xdr:colOff>
      <xdr:row>71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25063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71</xdr:row>
      <xdr:rowOff>9525</xdr:rowOff>
    </xdr:from>
    <xdr:to>
      <xdr:col>3</xdr:col>
      <xdr:colOff>504825</xdr:colOff>
      <xdr:row>71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295525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123825</xdr:colOff>
      <xdr:row>72</xdr:row>
      <xdr:rowOff>76200</xdr:rowOff>
    </xdr:from>
    <xdr:to>
      <xdr:col>5</xdr:col>
      <xdr:colOff>152400</xdr:colOff>
      <xdr:row>74</xdr:row>
      <xdr:rowOff>161925</xdr:rowOff>
    </xdr:to>
    <xdr:sp macro="" textlink="">
      <xdr:nvSpPr>
        <xdr:cNvPr id="51" name="AutoShape 1404"/>
        <xdr:cNvSpPr>
          <a:spLocks/>
        </xdr:cNvSpPr>
      </xdr:nvSpPr>
      <xdr:spPr bwMode="auto">
        <a:xfrm>
          <a:off x="4391025" y="233838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69</xdr:row>
      <xdr:rowOff>0</xdr:rowOff>
    </xdr:from>
    <xdr:to>
      <xdr:col>18</xdr:col>
      <xdr:colOff>590550</xdr:colOff>
      <xdr:row>69</xdr:row>
      <xdr:rowOff>0</xdr:rowOff>
    </xdr:to>
    <xdr:sp macro="" textlink="">
      <xdr:nvSpPr>
        <xdr:cNvPr id="52" name="Line 350"/>
        <xdr:cNvSpPr>
          <a:spLocks noChangeShapeType="1"/>
        </xdr:cNvSpPr>
      </xdr:nvSpPr>
      <xdr:spPr bwMode="auto">
        <a:xfrm>
          <a:off x="2566987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75</xdr:row>
      <xdr:rowOff>9525</xdr:rowOff>
    </xdr:from>
    <xdr:to>
      <xdr:col>10</xdr:col>
      <xdr:colOff>542925</xdr:colOff>
      <xdr:row>75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010400" y="12868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75</xdr:row>
      <xdr:rowOff>9525</xdr:rowOff>
    </xdr:from>
    <xdr:to>
      <xdr:col>10</xdr:col>
      <xdr:colOff>542925</xdr:colOff>
      <xdr:row>75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000875" y="128682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74</xdr:row>
      <xdr:rowOff>9525</xdr:rowOff>
    </xdr:from>
    <xdr:to>
      <xdr:col>26</xdr:col>
      <xdr:colOff>0</xdr:colOff>
      <xdr:row>74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2696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75</xdr:row>
      <xdr:rowOff>9525</xdr:rowOff>
    </xdr:from>
    <xdr:to>
      <xdr:col>3</xdr:col>
      <xdr:colOff>504825</xdr:colOff>
      <xdr:row>75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171700" y="12868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75</xdr:row>
      <xdr:rowOff>9525</xdr:rowOff>
    </xdr:from>
    <xdr:to>
      <xdr:col>10</xdr:col>
      <xdr:colOff>542925</xdr:colOff>
      <xdr:row>75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000875" y="128682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77</xdr:row>
      <xdr:rowOff>0</xdr:rowOff>
    </xdr:from>
    <xdr:to>
      <xdr:col>17</xdr:col>
      <xdr:colOff>476250</xdr:colOff>
      <xdr:row>77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1791950" y="132016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77</xdr:row>
      <xdr:rowOff>0</xdr:rowOff>
    </xdr:from>
    <xdr:to>
      <xdr:col>18</xdr:col>
      <xdr:colOff>590550</xdr:colOff>
      <xdr:row>77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2563475" y="132016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77</xdr:row>
      <xdr:rowOff>0</xdr:rowOff>
    </xdr:from>
    <xdr:to>
      <xdr:col>21</xdr:col>
      <xdr:colOff>409575</xdr:colOff>
      <xdr:row>77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4506575" y="132016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77</xdr:row>
      <xdr:rowOff>0</xdr:rowOff>
    </xdr:from>
    <xdr:to>
      <xdr:col>22</xdr:col>
      <xdr:colOff>523875</xdr:colOff>
      <xdr:row>77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5240000" y="132016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77</xdr:row>
      <xdr:rowOff>9525</xdr:rowOff>
    </xdr:from>
    <xdr:to>
      <xdr:col>23</xdr:col>
      <xdr:colOff>476250</xdr:colOff>
      <xdr:row>77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5897225" y="132111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77</xdr:row>
      <xdr:rowOff>9525</xdr:rowOff>
    </xdr:from>
    <xdr:to>
      <xdr:col>24</xdr:col>
      <xdr:colOff>381000</xdr:colOff>
      <xdr:row>77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6563975" y="132111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77</xdr:row>
      <xdr:rowOff>9525</xdr:rowOff>
    </xdr:from>
    <xdr:to>
      <xdr:col>25</xdr:col>
      <xdr:colOff>428625</xdr:colOff>
      <xdr:row>77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18640425" y="132111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74</xdr:row>
      <xdr:rowOff>9525</xdr:rowOff>
    </xdr:from>
    <xdr:to>
      <xdr:col>26</xdr:col>
      <xdr:colOff>0</xdr:colOff>
      <xdr:row>74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19202400" y="12696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76</xdr:row>
      <xdr:rowOff>9525</xdr:rowOff>
    </xdr:from>
    <xdr:to>
      <xdr:col>26</xdr:col>
      <xdr:colOff>0</xdr:colOff>
      <xdr:row>76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19202400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76</xdr:row>
      <xdr:rowOff>254453</xdr:rowOff>
    </xdr:from>
    <xdr:to>
      <xdr:col>5</xdr:col>
      <xdr:colOff>581025</xdr:colOff>
      <xdr:row>76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3609975" y="1319892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77</xdr:row>
      <xdr:rowOff>0</xdr:rowOff>
    </xdr:from>
    <xdr:to>
      <xdr:col>6</xdr:col>
      <xdr:colOff>561975</xdr:colOff>
      <xdr:row>77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4257675" y="132016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74</xdr:row>
      <xdr:rowOff>0</xdr:rowOff>
    </xdr:from>
    <xdr:to>
      <xdr:col>21</xdr:col>
      <xdr:colOff>409575</xdr:colOff>
      <xdr:row>74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14535150" y="126873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75</xdr:row>
      <xdr:rowOff>0</xdr:rowOff>
    </xdr:from>
    <xdr:to>
      <xdr:col>17</xdr:col>
      <xdr:colOff>476250</xdr:colOff>
      <xdr:row>75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11791950" y="128587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75</xdr:row>
      <xdr:rowOff>0</xdr:rowOff>
    </xdr:from>
    <xdr:to>
      <xdr:col>19</xdr:col>
      <xdr:colOff>619125</xdr:colOff>
      <xdr:row>75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13277850" y="128587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75</xdr:row>
      <xdr:rowOff>0</xdr:rowOff>
    </xdr:from>
    <xdr:to>
      <xdr:col>20</xdr:col>
      <xdr:colOff>657225</xdr:colOff>
      <xdr:row>75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13982700" y="128587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75</xdr:row>
      <xdr:rowOff>9525</xdr:rowOff>
    </xdr:from>
    <xdr:to>
      <xdr:col>10</xdr:col>
      <xdr:colOff>0</xdr:colOff>
      <xdr:row>75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6858000" y="12868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14401800" y="1268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77</xdr:row>
      <xdr:rowOff>9525</xdr:rowOff>
    </xdr:from>
    <xdr:to>
      <xdr:col>7</xdr:col>
      <xdr:colOff>542925</xdr:colOff>
      <xdr:row>77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4953000" y="13211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77</xdr:row>
      <xdr:rowOff>9525</xdr:rowOff>
    </xdr:from>
    <xdr:to>
      <xdr:col>7</xdr:col>
      <xdr:colOff>609600</xdr:colOff>
      <xdr:row>77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4943475" y="132111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77</xdr:row>
      <xdr:rowOff>0</xdr:rowOff>
    </xdr:from>
    <xdr:to>
      <xdr:col>19</xdr:col>
      <xdr:colOff>619125</xdr:colOff>
      <xdr:row>77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13277850" y="132016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77</xdr:row>
      <xdr:rowOff>0</xdr:rowOff>
    </xdr:from>
    <xdr:to>
      <xdr:col>20</xdr:col>
      <xdr:colOff>657225</xdr:colOff>
      <xdr:row>77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13982700" y="132016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75</xdr:row>
      <xdr:rowOff>9525</xdr:rowOff>
    </xdr:from>
    <xdr:to>
      <xdr:col>7</xdr:col>
      <xdr:colOff>542925</xdr:colOff>
      <xdr:row>75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4953000" y="12868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75</xdr:row>
      <xdr:rowOff>9525</xdr:rowOff>
    </xdr:from>
    <xdr:to>
      <xdr:col>7</xdr:col>
      <xdr:colOff>609600</xdr:colOff>
      <xdr:row>75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4943475" y="128682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77</xdr:row>
      <xdr:rowOff>9525</xdr:rowOff>
    </xdr:from>
    <xdr:to>
      <xdr:col>10</xdr:col>
      <xdr:colOff>542925</xdr:colOff>
      <xdr:row>77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7010400" y="13211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77</xdr:row>
      <xdr:rowOff>9525</xdr:rowOff>
    </xdr:from>
    <xdr:to>
      <xdr:col>10</xdr:col>
      <xdr:colOff>542925</xdr:colOff>
      <xdr:row>77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7000875" y="132111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77</xdr:row>
      <xdr:rowOff>9525</xdr:rowOff>
    </xdr:from>
    <xdr:to>
      <xdr:col>10</xdr:col>
      <xdr:colOff>542925</xdr:colOff>
      <xdr:row>77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7000875" y="132111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77</xdr:row>
      <xdr:rowOff>9525</xdr:rowOff>
    </xdr:from>
    <xdr:to>
      <xdr:col>3</xdr:col>
      <xdr:colOff>504825</xdr:colOff>
      <xdr:row>77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171700" y="13211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123825</xdr:colOff>
      <xdr:row>78</xdr:row>
      <xdr:rowOff>76200</xdr:rowOff>
    </xdr:from>
    <xdr:to>
      <xdr:col>5</xdr:col>
      <xdr:colOff>152400</xdr:colOff>
      <xdr:row>80</xdr:row>
      <xdr:rowOff>161925</xdr:rowOff>
    </xdr:to>
    <xdr:sp macro="" textlink="">
      <xdr:nvSpPr>
        <xdr:cNvPr id="51" name="AutoShape 1404"/>
        <xdr:cNvSpPr>
          <a:spLocks/>
        </xdr:cNvSpPr>
      </xdr:nvSpPr>
      <xdr:spPr bwMode="auto">
        <a:xfrm>
          <a:off x="3552825" y="1344930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75</xdr:row>
      <xdr:rowOff>0</xdr:rowOff>
    </xdr:from>
    <xdr:to>
      <xdr:col>18</xdr:col>
      <xdr:colOff>590550</xdr:colOff>
      <xdr:row>75</xdr:row>
      <xdr:rowOff>0</xdr:rowOff>
    </xdr:to>
    <xdr:sp macro="" textlink="">
      <xdr:nvSpPr>
        <xdr:cNvPr id="52" name="Line 350"/>
        <xdr:cNvSpPr>
          <a:spLocks noChangeShapeType="1"/>
        </xdr:cNvSpPr>
      </xdr:nvSpPr>
      <xdr:spPr bwMode="auto">
        <a:xfrm>
          <a:off x="12592050" y="128587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75</xdr:row>
      <xdr:rowOff>9525</xdr:rowOff>
    </xdr:from>
    <xdr:to>
      <xdr:col>10</xdr:col>
      <xdr:colOff>542925</xdr:colOff>
      <xdr:row>75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2515850" y="24574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75</xdr:row>
      <xdr:rowOff>9525</xdr:rowOff>
    </xdr:from>
    <xdr:to>
      <xdr:col>10</xdr:col>
      <xdr:colOff>542925</xdr:colOff>
      <xdr:row>75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2506325" y="24574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74</xdr:row>
      <xdr:rowOff>9525</xdr:rowOff>
    </xdr:from>
    <xdr:to>
      <xdr:col>26</xdr:col>
      <xdr:colOff>0</xdr:colOff>
      <xdr:row>74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6976050" y="2428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75</xdr:row>
      <xdr:rowOff>9525</xdr:rowOff>
    </xdr:from>
    <xdr:to>
      <xdr:col>3</xdr:col>
      <xdr:colOff>504825</xdr:colOff>
      <xdr:row>75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95525" y="24574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75</xdr:row>
      <xdr:rowOff>9525</xdr:rowOff>
    </xdr:from>
    <xdr:to>
      <xdr:col>10</xdr:col>
      <xdr:colOff>542925</xdr:colOff>
      <xdr:row>75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2506325" y="24574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77</xdr:row>
      <xdr:rowOff>0</xdr:rowOff>
    </xdr:from>
    <xdr:to>
      <xdr:col>17</xdr:col>
      <xdr:colOff>476250</xdr:colOff>
      <xdr:row>77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4136350" y="25098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77</xdr:row>
      <xdr:rowOff>0</xdr:rowOff>
    </xdr:from>
    <xdr:to>
      <xdr:col>18</xdr:col>
      <xdr:colOff>590550</xdr:colOff>
      <xdr:row>77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5641300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77</xdr:row>
      <xdr:rowOff>0</xdr:rowOff>
    </xdr:from>
    <xdr:to>
      <xdr:col>21</xdr:col>
      <xdr:colOff>409575</xdr:colOff>
      <xdr:row>77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9670375" y="25098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77</xdr:row>
      <xdr:rowOff>0</xdr:rowOff>
    </xdr:from>
    <xdr:to>
      <xdr:col>22</xdr:col>
      <xdr:colOff>523875</xdr:colOff>
      <xdr:row>77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0603825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77</xdr:row>
      <xdr:rowOff>9525</xdr:rowOff>
    </xdr:from>
    <xdr:to>
      <xdr:col>23</xdr:col>
      <xdr:colOff>476250</xdr:colOff>
      <xdr:row>77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1718250" y="25107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77</xdr:row>
      <xdr:rowOff>9525</xdr:rowOff>
    </xdr:from>
    <xdr:to>
      <xdr:col>24</xdr:col>
      <xdr:colOff>381000</xdr:colOff>
      <xdr:row>77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2737425" y="25107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77</xdr:row>
      <xdr:rowOff>9525</xdr:rowOff>
    </xdr:from>
    <xdr:to>
      <xdr:col>25</xdr:col>
      <xdr:colOff>428625</xdr:colOff>
      <xdr:row>77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6214050" y="25107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74</xdr:row>
      <xdr:rowOff>9525</xdr:rowOff>
    </xdr:from>
    <xdr:to>
      <xdr:col>26</xdr:col>
      <xdr:colOff>0</xdr:colOff>
      <xdr:row>74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6976050" y="2428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76</xdr:row>
      <xdr:rowOff>9525</xdr:rowOff>
    </xdr:from>
    <xdr:to>
      <xdr:col>26</xdr:col>
      <xdr:colOff>0</xdr:colOff>
      <xdr:row>76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6976050" y="24831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76</xdr:row>
      <xdr:rowOff>254453</xdr:rowOff>
    </xdr:from>
    <xdr:to>
      <xdr:col>5</xdr:col>
      <xdr:colOff>581025</xdr:colOff>
      <xdr:row>76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448175" y="25076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77</xdr:row>
      <xdr:rowOff>0</xdr:rowOff>
    </xdr:from>
    <xdr:to>
      <xdr:col>6</xdr:col>
      <xdr:colOff>561975</xdr:colOff>
      <xdr:row>77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5819775" y="25098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74</xdr:row>
      <xdr:rowOff>0</xdr:rowOff>
    </xdr:from>
    <xdr:to>
      <xdr:col>21</xdr:col>
      <xdr:colOff>409575</xdr:colOff>
      <xdr:row>74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29698950" y="24279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75</xdr:row>
      <xdr:rowOff>0</xdr:rowOff>
    </xdr:from>
    <xdr:to>
      <xdr:col>17</xdr:col>
      <xdr:colOff>476250</xdr:colOff>
      <xdr:row>75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4136350" y="24564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75</xdr:row>
      <xdr:rowOff>0</xdr:rowOff>
    </xdr:from>
    <xdr:to>
      <xdr:col>19</xdr:col>
      <xdr:colOff>619125</xdr:colOff>
      <xdr:row>75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7079575" y="24564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75</xdr:row>
      <xdr:rowOff>0</xdr:rowOff>
    </xdr:from>
    <xdr:to>
      <xdr:col>20</xdr:col>
      <xdr:colOff>657225</xdr:colOff>
      <xdr:row>75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8508325" y="24564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75</xdr:row>
      <xdr:rowOff>9525</xdr:rowOff>
    </xdr:from>
    <xdr:to>
      <xdr:col>10</xdr:col>
      <xdr:colOff>0</xdr:colOff>
      <xdr:row>75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2363450" y="2457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0</xdr:colOff>
      <xdr:row>74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29565600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77</xdr:row>
      <xdr:rowOff>9525</xdr:rowOff>
    </xdr:from>
    <xdr:to>
      <xdr:col>7</xdr:col>
      <xdr:colOff>542925</xdr:colOff>
      <xdr:row>77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7258050" y="25107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77</xdr:row>
      <xdr:rowOff>9525</xdr:rowOff>
    </xdr:from>
    <xdr:to>
      <xdr:col>7</xdr:col>
      <xdr:colOff>609600</xdr:colOff>
      <xdr:row>77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7248525" y="25107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77</xdr:row>
      <xdr:rowOff>0</xdr:rowOff>
    </xdr:from>
    <xdr:to>
      <xdr:col>19</xdr:col>
      <xdr:colOff>619125</xdr:colOff>
      <xdr:row>77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7079575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77</xdr:row>
      <xdr:rowOff>0</xdr:rowOff>
    </xdr:from>
    <xdr:to>
      <xdr:col>20</xdr:col>
      <xdr:colOff>657225</xdr:colOff>
      <xdr:row>77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8508325" y="25098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75</xdr:row>
      <xdr:rowOff>9525</xdr:rowOff>
    </xdr:from>
    <xdr:to>
      <xdr:col>7</xdr:col>
      <xdr:colOff>542925</xdr:colOff>
      <xdr:row>75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7258050" y="24574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75</xdr:row>
      <xdr:rowOff>9525</xdr:rowOff>
    </xdr:from>
    <xdr:to>
      <xdr:col>7</xdr:col>
      <xdr:colOff>609600</xdr:colOff>
      <xdr:row>75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7248525" y="24574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77</xdr:row>
      <xdr:rowOff>9525</xdr:rowOff>
    </xdr:from>
    <xdr:to>
      <xdr:col>10</xdr:col>
      <xdr:colOff>542925</xdr:colOff>
      <xdr:row>77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2515850" y="25107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77</xdr:row>
      <xdr:rowOff>9525</xdr:rowOff>
    </xdr:from>
    <xdr:to>
      <xdr:col>10</xdr:col>
      <xdr:colOff>542925</xdr:colOff>
      <xdr:row>77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2506325" y="25107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77</xdr:row>
      <xdr:rowOff>9525</xdr:rowOff>
    </xdr:from>
    <xdr:to>
      <xdr:col>10</xdr:col>
      <xdr:colOff>542925</xdr:colOff>
      <xdr:row>77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2506325" y="25107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77</xdr:row>
      <xdr:rowOff>9525</xdr:rowOff>
    </xdr:from>
    <xdr:to>
      <xdr:col>3</xdr:col>
      <xdr:colOff>504825</xdr:colOff>
      <xdr:row>77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295525" y="25107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123825</xdr:colOff>
      <xdr:row>78</xdr:row>
      <xdr:rowOff>76200</xdr:rowOff>
    </xdr:from>
    <xdr:to>
      <xdr:col>5</xdr:col>
      <xdr:colOff>152400</xdr:colOff>
      <xdr:row>80</xdr:row>
      <xdr:rowOff>161925</xdr:rowOff>
    </xdr:to>
    <xdr:sp macro="" textlink="">
      <xdr:nvSpPr>
        <xdr:cNvPr id="51" name="AutoShape 1404"/>
        <xdr:cNvSpPr>
          <a:spLocks/>
        </xdr:cNvSpPr>
      </xdr:nvSpPr>
      <xdr:spPr bwMode="auto">
        <a:xfrm>
          <a:off x="4391025" y="254412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75</xdr:row>
      <xdr:rowOff>0</xdr:rowOff>
    </xdr:from>
    <xdr:to>
      <xdr:col>18</xdr:col>
      <xdr:colOff>590550</xdr:colOff>
      <xdr:row>75</xdr:row>
      <xdr:rowOff>0</xdr:rowOff>
    </xdr:to>
    <xdr:sp macro="" textlink="">
      <xdr:nvSpPr>
        <xdr:cNvPr id="52" name="Line 350"/>
        <xdr:cNvSpPr>
          <a:spLocks noChangeShapeType="1"/>
        </xdr:cNvSpPr>
      </xdr:nvSpPr>
      <xdr:spPr bwMode="auto">
        <a:xfrm>
          <a:off x="25669875" y="24564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71</xdr:row>
      <xdr:rowOff>9525</xdr:rowOff>
    </xdr:from>
    <xdr:to>
      <xdr:col>10</xdr:col>
      <xdr:colOff>542925</xdr:colOff>
      <xdr:row>71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251585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71</xdr:row>
      <xdr:rowOff>9525</xdr:rowOff>
    </xdr:from>
    <xdr:to>
      <xdr:col>10</xdr:col>
      <xdr:colOff>542925</xdr:colOff>
      <xdr:row>71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25063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70</xdr:row>
      <xdr:rowOff>9525</xdr:rowOff>
    </xdr:from>
    <xdr:to>
      <xdr:col>26</xdr:col>
      <xdr:colOff>0</xdr:colOff>
      <xdr:row>70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69760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71</xdr:row>
      <xdr:rowOff>9525</xdr:rowOff>
    </xdr:from>
    <xdr:to>
      <xdr:col>3</xdr:col>
      <xdr:colOff>504825</xdr:colOff>
      <xdr:row>71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95525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71</xdr:row>
      <xdr:rowOff>9525</xdr:rowOff>
    </xdr:from>
    <xdr:to>
      <xdr:col>10</xdr:col>
      <xdr:colOff>542925</xdr:colOff>
      <xdr:row>71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25063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73</xdr:row>
      <xdr:rowOff>0</xdr:rowOff>
    </xdr:from>
    <xdr:to>
      <xdr:col>17</xdr:col>
      <xdr:colOff>476250</xdr:colOff>
      <xdr:row>73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4136350" y="23726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73</xdr:row>
      <xdr:rowOff>0</xdr:rowOff>
    </xdr:from>
    <xdr:to>
      <xdr:col>18</xdr:col>
      <xdr:colOff>590550</xdr:colOff>
      <xdr:row>73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564130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73</xdr:row>
      <xdr:rowOff>0</xdr:rowOff>
    </xdr:from>
    <xdr:to>
      <xdr:col>21</xdr:col>
      <xdr:colOff>409575</xdr:colOff>
      <xdr:row>73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9670375" y="237267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73</xdr:row>
      <xdr:rowOff>0</xdr:rowOff>
    </xdr:from>
    <xdr:to>
      <xdr:col>22</xdr:col>
      <xdr:colOff>523875</xdr:colOff>
      <xdr:row>73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0603825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73</xdr:row>
      <xdr:rowOff>9525</xdr:rowOff>
    </xdr:from>
    <xdr:to>
      <xdr:col>23</xdr:col>
      <xdr:colOff>476250</xdr:colOff>
      <xdr:row>73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1718250" y="237363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73</xdr:row>
      <xdr:rowOff>9525</xdr:rowOff>
    </xdr:from>
    <xdr:to>
      <xdr:col>24</xdr:col>
      <xdr:colOff>381000</xdr:colOff>
      <xdr:row>73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2737425" y="237363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73</xdr:row>
      <xdr:rowOff>9525</xdr:rowOff>
    </xdr:from>
    <xdr:to>
      <xdr:col>25</xdr:col>
      <xdr:colOff>428625</xdr:colOff>
      <xdr:row>73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6214050" y="23736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70</xdr:row>
      <xdr:rowOff>9525</xdr:rowOff>
    </xdr:from>
    <xdr:to>
      <xdr:col>26</xdr:col>
      <xdr:colOff>0</xdr:colOff>
      <xdr:row>70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69760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72</xdr:row>
      <xdr:rowOff>9525</xdr:rowOff>
    </xdr:from>
    <xdr:to>
      <xdr:col>26</xdr:col>
      <xdr:colOff>0</xdr:colOff>
      <xdr:row>72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6976050" y="2346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72</xdr:row>
      <xdr:rowOff>254453</xdr:rowOff>
    </xdr:from>
    <xdr:to>
      <xdr:col>5</xdr:col>
      <xdr:colOff>581025</xdr:colOff>
      <xdr:row>72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448175" y="237050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73</xdr:row>
      <xdr:rowOff>0</xdr:rowOff>
    </xdr:from>
    <xdr:to>
      <xdr:col>6</xdr:col>
      <xdr:colOff>561975</xdr:colOff>
      <xdr:row>73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5819775" y="237267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70</xdr:row>
      <xdr:rowOff>0</xdr:rowOff>
    </xdr:from>
    <xdr:to>
      <xdr:col>21</xdr:col>
      <xdr:colOff>409575</xdr:colOff>
      <xdr:row>70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29698950" y="229076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71</xdr:row>
      <xdr:rowOff>0</xdr:rowOff>
    </xdr:from>
    <xdr:to>
      <xdr:col>17</xdr:col>
      <xdr:colOff>476250</xdr:colOff>
      <xdr:row>71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4136350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71</xdr:row>
      <xdr:rowOff>0</xdr:rowOff>
    </xdr:from>
    <xdr:to>
      <xdr:col>19</xdr:col>
      <xdr:colOff>619125</xdr:colOff>
      <xdr:row>71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7079575" y="23193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71</xdr:row>
      <xdr:rowOff>0</xdr:rowOff>
    </xdr:from>
    <xdr:to>
      <xdr:col>20</xdr:col>
      <xdr:colOff>657225</xdr:colOff>
      <xdr:row>71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8508325" y="23193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71</xdr:row>
      <xdr:rowOff>9525</xdr:rowOff>
    </xdr:from>
    <xdr:to>
      <xdr:col>10</xdr:col>
      <xdr:colOff>0</xdr:colOff>
      <xdr:row>71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2363450" y="2320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29565600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73</xdr:row>
      <xdr:rowOff>9525</xdr:rowOff>
    </xdr:from>
    <xdr:to>
      <xdr:col>7</xdr:col>
      <xdr:colOff>542925</xdr:colOff>
      <xdr:row>73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725805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73</xdr:row>
      <xdr:rowOff>9525</xdr:rowOff>
    </xdr:from>
    <xdr:to>
      <xdr:col>7</xdr:col>
      <xdr:colOff>609600</xdr:colOff>
      <xdr:row>73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7248525" y="237363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73</xdr:row>
      <xdr:rowOff>0</xdr:rowOff>
    </xdr:from>
    <xdr:to>
      <xdr:col>19</xdr:col>
      <xdr:colOff>619125</xdr:colOff>
      <xdr:row>73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7079575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73</xdr:row>
      <xdr:rowOff>0</xdr:rowOff>
    </xdr:from>
    <xdr:to>
      <xdr:col>20</xdr:col>
      <xdr:colOff>657225</xdr:colOff>
      <xdr:row>73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8508325" y="23726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71</xdr:row>
      <xdr:rowOff>9525</xdr:rowOff>
    </xdr:from>
    <xdr:to>
      <xdr:col>7</xdr:col>
      <xdr:colOff>542925</xdr:colOff>
      <xdr:row>71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725805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9525</xdr:rowOff>
    </xdr:from>
    <xdr:to>
      <xdr:col>7</xdr:col>
      <xdr:colOff>609600</xdr:colOff>
      <xdr:row>71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7248525" y="23202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73</xdr:row>
      <xdr:rowOff>9525</xdr:rowOff>
    </xdr:from>
    <xdr:to>
      <xdr:col>10</xdr:col>
      <xdr:colOff>542925</xdr:colOff>
      <xdr:row>73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251585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73</xdr:row>
      <xdr:rowOff>9525</xdr:rowOff>
    </xdr:from>
    <xdr:to>
      <xdr:col>10</xdr:col>
      <xdr:colOff>542925</xdr:colOff>
      <xdr:row>73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25063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73</xdr:row>
      <xdr:rowOff>9525</xdr:rowOff>
    </xdr:from>
    <xdr:to>
      <xdr:col>10</xdr:col>
      <xdr:colOff>542925</xdr:colOff>
      <xdr:row>73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25063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73</xdr:row>
      <xdr:rowOff>9525</xdr:rowOff>
    </xdr:from>
    <xdr:to>
      <xdr:col>3</xdr:col>
      <xdr:colOff>504825</xdr:colOff>
      <xdr:row>73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295525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123825</xdr:colOff>
      <xdr:row>74</xdr:row>
      <xdr:rowOff>76200</xdr:rowOff>
    </xdr:from>
    <xdr:to>
      <xdr:col>5</xdr:col>
      <xdr:colOff>152400</xdr:colOff>
      <xdr:row>76</xdr:row>
      <xdr:rowOff>161925</xdr:rowOff>
    </xdr:to>
    <xdr:sp macro="" textlink="">
      <xdr:nvSpPr>
        <xdr:cNvPr id="51" name="AutoShape 1404"/>
        <xdr:cNvSpPr>
          <a:spLocks/>
        </xdr:cNvSpPr>
      </xdr:nvSpPr>
      <xdr:spPr bwMode="auto">
        <a:xfrm>
          <a:off x="4391025" y="240696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71</xdr:row>
      <xdr:rowOff>0</xdr:rowOff>
    </xdr:from>
    <xdr:to>
      <xdr:col>18</xdr:col>
      <xdr:colOff>590550</xdr:colOff>
      <xdr:row>71</xdr:row>
      <xdr:rowOff>0</xdr:rowOff>
    </xdr:to>
    <xdr:sp macro="" textlink="">
      <xdr:nvSpPr>
        <xdr:cNvPr id="52" name="Line 350"/>
        <xdr:cNvSpPr>
          <a:spLocks noChangeShapeType="1"/>
        </xdr:cNvSpPr>
      </xdr:nvSpPr>
      <xdr:spPr bwMode="auto">
        <a:xfrm>
          <a:off x="25669875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74</xdr:row>
      <xdr:rowOff>9525</xdr:rowOff>
    </xdr:from>
    <xdr:to>
      <xdr:col>10</xdr:col>
      <xdr:colOff>542925</xdr:colOff>
      <xdr:row>74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2515850" y="24231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74</xdr:row>
      <xdr:rowOff>9525</xdr:rowOff>
    </xdr:from>
    <xdr:to>
      <xdr:col>10</xdr:col>
      <xdr:colOff>542925</xdr:colOff>
      <xdr:row>74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2506325" y="24231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73</xdr:row>
      <xdr:rowOff>9525</xdr:rowOff>
    </xdr:from>
    <xdr:to>
      <xdr:col>26</xdr:col>
      <xdr:colOff>0</xdr:colOff>
      <xdr:row>73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6976050" y="2394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74</xdr:row>
      <xdr:rowOff>9525</xdr:rowOff>
    </xdr:from>
    <xdr:to>
      <xdr:col>3</xdr:col>
      <xdr:colOff>504825</xdr:colOff>
      <xdr:row>74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95525" y="24231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74</xdr:row>
      <xdr:rowOff>9525</xdr:rowOff>
    </xdr:from>
    <xdr:to>
      <xdr:col>10</xdr:col>
      <xdr:colOff>542925</xdr:colOff>
      <xdr:row>74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2506325" y="24231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76</xdr:row>
      <xdr:rowOff>0</xdr:rowOff>
    </xdr:from>
    <xdr:to>
      <xdr:col>17</xdr:col>
      <xdr:colOff>476250</xdr:colOff>
      <xdr:row>76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4136350" y="247554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76</xdr:row>
      <xdr:rowOff>0</xdr:rowOff>
    </xdr:from>
    <xdr:to>
      <xdr:col>18</xdr:col>
      <xdr:colOff>590550</xdr:colOff>
      <xdr:row>76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5641300" y="24755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76</xdr:row>
      <xdr:rowOff>0</xdr:rowOff>
    </xdr:from>
    <xdr:to>
      <xdr:col>21</xdr:col>
      <xdr:colOff>409575</xdr:colOff>
      <xdr:row>76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9670375" y="247554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76</xdr:row>
      <xdr:rowOff>0</xdr:rowOff>
    </xdr:from>
    <xdr:to>
      <xdr:col>22</xdr:col>
      <xdr:colOff>523875</xdr:colOff>
      <xdr:row>76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0603825" y="24755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76</xdr:row>
      <xdr:rowOff>9525</xdr:rowOff>
    </xdr:from>
    <xdr:to>
      <xdr:col>23</xdr:col>
      <xdr:colOff>476250</xdr:colOff>
      <xdr:row>76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1718250" y="247650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76</xdr:row>
      <xdr:rowOff>9525</xdr:rowOff>
    </xdr:from>
    <xdr:to>
      <xdr:col>24</xdr:col>
      <xdr:colOff>381000</xdr:colOff>
      <xdr:row>76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2737425" y="247650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76</xdr:row>
      <xdr:rowOff>9525</xdr:rowOff>
    </xdr:from>
    <xdr:to>
      <xdr:col>25</xdr:col>
      <xdr:colOff>428625</xdr:colOff>
      <xdr:row>76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6214050" y="247650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73</xdr:row>
      <xdr:rowOff>9525</xdr:rowOff>
    </xdr:from>
    <xdr:to>
      <xdr:col>26</xdr:col>
      <xdr:colOff>0</xdr:colOff>
      <xdr:row>73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6976050" y="2394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75</xdr:row>
      <xdr:rowOff>9525</xdr:rowOff>
    </xdr:from>
    <xdr:to>
      <xdr:col>26</xdr:col>
      <xdr:colOff>0</xdr:colOff>
      <xdr:row>75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6976050" y="24488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75</xdr:row>
      <xdr:rowOff>254453</xdr:rowOff>
    </xdr:from>
    <xdr:to>
      <xdr:col>5</xdr:col>
      <xdr:colOff>581025</xdr:colOff>
      <xdr:row>75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448175" y="247337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76</xdr:row>
      <xdr:rowOff>0</xdr:rowOff>
    </xdr:from>
    <xdr:to>
      <xdr:col>6</xdr:col>
      <xdr:colOff>561975</xdr:colOff>
      <xdr:row>76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5819775" y="247554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73</xdr:row>
      <xdr:rowOff>0</xdr:rowOff>
    </xdr:from>
    <xdr:to>
      <xdr:col>21</xdr:col>
      <xdr:colOff>409575</xdr:colOff>
      <xdr:row>73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29698950" y="239363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74</xdr:row>
      <xdr:rowOff>0</xdr:rowOff>
    </xdr:from>
    <xdr:to>
      <xdr:col>17</xdr:col>
      <xdr:colOff>476250</xdr:colOff>
      <xdr:row>74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4136350" y="24222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74</xdr:row>
      <xdr:rowOff>0</xdr:rowOff>
    </xdr:from>
    <xdr:to>
      <xdr:col>19</xdr:col>
      <xdr:colOff>619125</xdr:colOff>
      <xdr:row>74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7079575" y="24222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74</xdr:row>
      <xdr:rowOff>0</xdr:rowOff>
    </xdr:from>
    <xdr:to>
      <xdr:col>20</xdr:col>
      <xdr:colOff>657225</xdr:colOff>
      <xdr:row>74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8508325" y="24222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74</xdr:row>
      <xdr:rowOff>9525</xdr:rowOff>
    </xdr:from>
    <xdr:to>
      <xdr:col>10</xdr:col>
      <xdr:colOff>0</xdr:colOff>
      <xdr:row>74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2363450" y="24231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0</xdr:colOff>
      <xdr:row>73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29565600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76</xdr:row>
      <xdr:rowOff>9525</xdr:rowOff>
    </xdr:from>
    <xdr:to>
      <xdr:col>7</xdr:col>
      <xdr:colOff>542925</xdr:colOff>
      <xdr:row>76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7258050" y="24765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76</xdr:row>
      <xdr:rowOff>9525</xdr:rowOff>
    </xdr:from>
    <xdr:to>
      <xdr:col>7</xdr:col>
      <xdr:colOff>609600</xdr:colOff>
      <xdr:row>76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7248525" y="247650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76</xdr:row>
      <xdr:rowOff>0</xdr:rowOff>
    </xdr:from>
    <xdr:to>
      <xdr:col>19</xdr:col>
      <xdr:colOff>619125</xdr:colOff>
      <xdr:row>76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7079575" y="24755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76</xdr:row>
      <xdr:rowOff>0</xdr:rowOff>
    </xdr:from>
    <xdr:to>
      <xdr:col>20</xdr:col>
      <xdr:colOff>657225</xdr:colOff>
      <xdr:row>76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8508325" y="247554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74</xdr:row>
      <xdr:rowOff>9525</xdr:rowOff>
    </xdr:from>
    <xdr:to>
      <xdr:col>7</xdr:col>
      <xdr:colOff>542925</xdr:colOff>
      <xdr:row>74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7258050" y="24231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9525</xdr:rowOff>
    </xdr:from>
    <xdr:to>
      <xdr:col>7</xdr:col>
      <xdr:colOff>609600</xdr:colOff>
      <xdr:row>74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7248525" y="242316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76</xdr:row>
      <xdr:rowOff>9525</xdr:rowOff>
    </xdr:from>
    <xdr:to>
      <xdr:col>10</xdr:col>
      <xdr:colOff>542925</xdr:colOff>
      <xdr:row>76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2515850" y="24765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76</xdr:row>
      <xdr:rowOff>9525</xdr:rowOff>
    </xdr:from>
    <xdr:to>
      <xdr:col>10</xdr:col>
      <xdr:colOff>542925</xdr:colOff>
      <xdr:row>76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2506325" y="24765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76</xdr:row>
      <xdr:rowOff>9525</xdr:rowOff>
    </xdr:from>
    <xdr:to>
      <xdr:col>10</xdr:col>
      <xdr:colOff>542925</xdr:colOff>
      <xdr:row>76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2506325" y="24765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76</xdr:row>
      <xdr:rowOff>9525</xdr:rowOff>
    </xdr:from>
    <xdr:to>
      <xdr:col>3</xdr:col>
      <xdr:colOff>504825</xdr:colOff>
      <xdr:row>76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295525" y="24765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123825</xdr:colOff>
      <xdr:row>77</xdr:row>
      <xdr:rowOff>76200</xdr:rowOff>
    </xdr:from>
    <xdr:to>
      <xdr:col>5</xdr:col>
      <xdr:colOff>152400</xdr:colOff>
      <xdr:row>79</xdr:row>
      <xdr:rowOff>161925</xdr:rowOff>
    </xdr:to>
    <xdr:sp macro="" textlink="">
      <xdr:nvSpPr>
        <xdr:cNvPr id="51" name="AutoShape 1404"/>
        <xdr:cNvSpPr>
          <a:spLocks/>
        </xdr:cNvSpPr>
      </xdr:nvSpPr>
      <xdr:spPr bwMode="auto">
        <a:xfrm>
          <a:off x="4391025" y="250983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74</xdr:row>
      <xdr:rowOff>0</xdr:rowOff>
    </xdr:from>
    <xdr:to>
      <xdr:col>18</xdr:col>
      <xdr:colOff>590550</xdr:colOff>
      <xdr:row>74</xdr:row>
      <xdr:rowOff>0</xdr:rowOff>
    </xdr:to>
    <xdr:sp macro="" textlink="">
      <xdr:nvSpPr>
        <xdr:cNvPr id="52" name="Line 350"/>
        <xdr:cNvSpPr>
          <a:spLocks noChangeShapeType="1"/>
        </xdr:cNvSpPr>
      </xdr:nvSpPr>
      <xdr:spPr bwMode="auto">
        <a:xfrm>
          <a:off x="25669875" y="24222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84</xdr:row>
      <xdr:rowOff>9525</xdr:rowOff>
    </xdr:from>
    <xdr:to>
      <xdr:col>10</xdr:col>
      <xdr:colOff>542925</xdr:colOff>
      <xdr:row>84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2515850" y="27660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84</xdr:row>
      <xdr:rowOff>9525</xdr:rowOff>
    </xdr:from>
    <xdr:to>
      <xdr:col>10</xdr:col>
      <xdr:colOff>542925</xdr:colOff>
      <xdr:row>84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2506325" y="27660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83</xdr:row>
      <xdr:rowOff>9525</xdr:rowOff>
    </xdr:from>
    <xdr:to>
      <xdr:col>26</xdr:col>
      <xdr:colOff>0</xdr:colOff>
      <xdr:row>83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6976050" y="2737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84</xdr:row>
      <xdr:rowOff>9525</xdr:rowOff>
    </xdr:from>
    <xdr:to>
      <xdr:col>3</xdr:col>
      <xdr:colOff>504825</xdr:colOff>
      <xdr:row>84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95525" y="27660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84</xdr:row>
      <xdr:rowOff>9525</xdr:rowOff>
    </xdr:from>
    <xdr:to>
      <xdr:col>10</xdr:col>
      <xdr:colOff>542925</xdr:colOff>
      <xdr:row>84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2506325" y="27660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86</xdr:row>
      <xdr:rowOff>0</xdr:rowOff>
    </xdr:from>
    <xdr:to>
      <xdr:col>17</xdr:col>
      <xdr:colOff>476250</xdr:colOff>
      <xdr:row>86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4136350" y="281844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86</xdr:row>
      <xdr:rowOff>0</xdr:rowOff>
    </xdr:from>
    <xdr:to>
      <xdr:col>18</xdr:col>
      <xdr:colOff>590550</xdr:colOff>
      <xdr:row>86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5641300" y="28184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86</xdr:row>
      <xdr:rowOff>0</xdr:rowOff>
    </xdr:from>
    <xdr:to>
      <xdr:col>21</xdr:col>
      <xdr:colOff>409575</xdr:colOff>
      <xdr:row>86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9670375" y="281844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86</xdr:row>
      <xdr:rowOff>0</xdr:rowOff>
    </xdr:from>
    <xdr:to>
      <xdr:col>22</xdr:col>
      <xdr:colOff>523875</xdr:colOff>
      <xdr:row>86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0603825" y="28184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86</xdr:row>
      <xdr:rowOff>9525</xdr:rowOff>
    </xdr:from>
    <xdr:to>
      <xdr:col>23</xdr:col>
      <xdr:colOff>476250</xdr:colOff>
      <xdr:row>86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1718250" y="281940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86</xdr:row>
      <xdr:rowOff>9525</xdr:rowOff>
    </xdr:from>
    <xdr:to>
      <xdr:col>24</xdr:col>
      <xdr:colOff>381000</xdr:colOff>
      <xdr:row>86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2737425" y="281940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86</xdr:row>
      <xdr:rowOff>9525</xdr:rowOff>
    </xdr:from>
    <xdr:to>
      <xdr:col>25</xdr:col>
      <xdr:colOff>428625</xdr:colOff>
      <xdr:row>86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6214050" y="281940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83</xdr:row>
      <xdr:rowOff>9525</xdr:rowOff>
    </xdr:from>
    <xdr:to>
      <xdr:col>26</xdr:col>
      <xdr:colOff>0</xdr:colOff>
      <xdr:row>83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6976050" y="2737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85</xdr:row>
      <xdr:rowOff>9525</xdr:rowOff>
    </xdr:from>
    <xdr:to>
      <xdr:col>26</xdr:col>
      <xdr:colOff>0</xdr:colOff>
      <xdr:row>85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6976050" y="2791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85</xdr:row>
      <xdr:rowOff>254453</xdr:rowOff>
    </xdr:from>
    <xdr:to>
      <xdr:col>5</xdr:col>
      <xdr:colOff>581025</xdr:colOff>
      <xdr:row>85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448175" y="281627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86</xdr:row>
      <xdr:rowOff>0</xdr:rowOff>
    </xdr:from>
    <xdr:to>
      <xdr:col>6</xdr:col>
      <xdr:colOff>561975</xdr:colOff>
      <xdr:row>86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5819775" y="281844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83</xdr:row>
      <xdr:rowOff>0</xdr:rowOff>
    </xdr:from>
    <xdr:to>
      <xdr:col>21</xdr:col>
      <xdr:colOff>409575</xdr:colOff>
      <xdr:row>83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29698950" y="273653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84</xdr:row>
      <xdr:rowOff>0</xdr:rowOff>
    </xdr:from>
    <xdr:to>
      <xdr:col>17</xdr:col>
      <xdr:colOff>476250</xdr:colOff>
      <xdr:row>84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4136350" y="27651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84</xdr:row>
      <xdr:rowOff>0</xdr:rowOff>
    </xdr:from>
    <xdr:to>
      <xdr:col>19</xdr:col>
      <xdr:colOff>619125</xdr:colOff>
      <xdr:row>84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7079575" y="27651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84</xdr:row>
      <xdr:rowOff>0</xdr:rowOff>
    </xdr:from>
    <xdr:to>
      <xdr:col>20</xdr:col>
      <xdr:colOff>657225</xdr:colOff>
      <xdr:row>84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8508325" y="27651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84</xdr:row>
      <xdr:rowOff>9525</xdr:rowOff>
    </xdr:from>
    <xdr:to>
      <xdr:col>10</xdr:col>
      <xdr:colOff>0</xdr:colOff>
      <xdr:row>84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2363450" y="27660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0</xdr:colOff>
      <xdr:row>83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29565600" y="2736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86</xdr:row>
      <xdr:rowOff>9525</xdr:rowOff>
    </xdr:from>
    <xdr:to>
      <xdr:col>7</xdr:col>
      <xdr:colOff>542925</xdr:colOff>
      <xdr:row>86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7258050" y="28194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86</xdr:row>
      <xdr:rowOff>9525</xdr:rowOff>
    </xdr:from>
    <xdr:to>
      <xdr:col>7</xdr:col>
      <xdr:colOff>609600</xdr:colOff>
      <xdr:row>86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7248525" y="281940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86</xdr:row>
      <xdr:rowOff>0</xdr:rowOff>
    </xdr:from>
    <xdr:to>
      <xdr:col>19</xdr:col>
      <xdr:colOff>619125</xdr:colOff>
      <xdr:row>86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7079575" y="28184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86</xdr:row>
      <xdr:rowOff>0</xdr:rowOff>
    </xdr:from>
    <xdr:to>
      <xdr:col>20</xdr:col>
      <xdr:colOff>657225</xdr:colOff>
      <xdr:row>86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8508325" y="281844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84</xdr:row>
      <xdr:rowOff>9525</xdr:rowOff>
    </xdr:from>
    <xdr:to>
      <xdr:col>7</xdr:col>
      <xdr:colOff>542925</xdr:colOff>
      <xdr:row>84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7258050" y="27660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84</xdr:row>
      <xdr:rowOff>9525</xdr:rowOff>
    </xdr:from>
    <xdr:to>
      <xdr:col>7</xdr:col>
      <xdr:colOff>609600</xdr:colOff>
      <xdr:row>84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7248525" y="276606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86</xdr:row>
      <xdr:rowOff>9525</xdr:rowOff>
    </xdr:from>
    <xdr:to>
      <xdr:col>10</xdr:col>
      <xdr:colOff>542925</xdr:colOff>
      <xdr:row>86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2515850" y="28194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86</xdr:row>
      <xdr:rowOff>9525</xdr:rowOff>
    </xdr:from>
    <xdr:to>
      <xdr:col>10</xdr:col>
      <xdr:colOff>542925</xdr:colOff>
      <xdr:row>86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2506325" y="28194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86</xdr:row>
      <xdr:rowOff>9525</xdr:rowOff>
    </xdr:from>
    <xdr:to>
      <xdr:col>10</xdr:col>
      <xdr:colOff>542925</xdr:colOff>
      <xdr:row>86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2506325" y="28194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86</xdr:row>
      <xdr:rowOff>9525</xdr:rowOff>
    </xdr:from>
    <xdr:to>
      <xdr:col>3</xdr:col>
      <xdr:colOff>504825</xdr:colOff>
      <xdr:row>86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295525" y="28194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219075</xdr:colOff>
      <xdr:row>121</xdr:row>
      <xdr:rowOff>57150</xdr:rowOff>
    </xdr:from>
    <xdr:to>
      <xdr:col>43</xdr:col>
      <xdr:colOff>476250</xdr:colOff>
      <xdr:row>121</xdr:row>
      <xdr:rowOff>57150</xdr:rowOff>
    </xdr:to>
    <xdr:sp macro="" textlink="">
      <xdr:nvSpPr>
        <xdr:cNvPr id="51" name="Line 1379"/>
        <xdr:cNvSpPr>
          <a:spLocks noChangeShapeType="1"/>
        </xdr:cNvSpPr>
      </xdr:nvSpPr>
      <xdr:spPr bwMode="auto">
        <a:xfrm>
          <a:off x="47482125" y="34680525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381000</xdr:colOff>
      <xdr:row>112</xdr:row>
      <xdr:rowOff>95250</xdr:rowOff>
    </xdr:from>
    <xdr:to>
      <xdr:col>43</xdr:col>
      <xdr:colOff>561975</xdr:colOff>
      <xdr:row>112</xdr:row>
      <xdr:rowOff>95250</xdr:rowOff>
    </xdr:to>
    <xdr:sp macro="" textlink="">
      <xdr:nvSpPr>
        <xdr:cNvPr id="52" name="Line 1383"/>
        <xdr:cNvSpPr>
          <a:spLocks noChangeShapeType="1"/>
        </xdr:cNvSpPr>
      </xdr:nvSpPr>
      <xdr:spPr bwMode="auto">
        <a:xfrm>
          <a:off x="47644050" y="330898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164</xdr:row>
      <xdr:rowOff>85725</xdr:rowOff>
    </xdr:from>
    <xdr:to>
      <xdr:col>8</xdr:col>
      <xdr:colOff>247650</xdr:colOff>
      <xdr:row>164</xdr:row>
      <xdr:rowOff>85725</xdr:rowOff>
    </xdr:to>
    <xdr:sp macro="" textlink="">
      <xdr:nvSpPr>
        <xdr:cNvPr id="53" name="AutoShape 1391"/>
        <xdr:cNvSpPr>
          <a:spLocks/>
        </xdr:cNvSpPr>
      </xdr:nvSpPr>
      <xdr:spPr bwMode="auto">
        <a:xfrm>
          <a:off x="7934325" y="4234815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168</xdr:row>
      <xdr:rowOff>142875</xdr:rowOff>
    </xdr:from>
    <xdr:to>
      <xdr:col>11</xdr:col>
      <xdr:colOff>276225</xdr:colOff>
      <xdr:row>168</xdr:row>
      <xdr:rowOff>142875</xdr:rowOff>
    </xdr:to>
    <xdr:sp macro="" textlink="">
      <xdr:nvSpPr>
        <xdr:cNvPr id="54" name="AutoShape 1392"/>
        <xdr:cNvSpPr>
          <a:spLocks/>
        </xdr:cNvSpPr>
      </xdr:nvSpPr>
      <xdr:spPr bwMode="auto">
        <a:xfrm>
          <a:off x="13944600" y="4309110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123825</xdr:colOff>
      <xdr:row>87</xdr:row>
      <xdr:rowOff>76200</xdr:rowOff>
    </xdr:from>
    <xdr:to>
      <xdr:col>5</xdr:col>
      <xdr:colOff>152400</xdr:colOff>
      <xdr:row>89</xdr:row>
      <xdr:rowOff>161925</xdr:rowOff>
    </xdr:to>
    <xdr:sp macro="" textlink="">
      <xdr:nvSpPr>
        <xdr:cNvPr id="55" name="AutoShape 1404"/>
        <xdr:cNvSpPr>
          <a:spLocks/>
        </xdr:cNvSpPr>
      </xdr:nvSpPr>
      <xdr:spPr bwMode="auto">
        <a:xfrm>
          <a:off x="4391025" y="285273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84</xdr:row>
      <xdr:rowOff>0</xdr:rowOff>
    </xdr:from>
    <xdr:to>
      <xdr:col>18</xdr:col>
      <xdr:colOff>590550</xdr:colOff>
      <xdr:row>84</xdr:row>
      <xdr:rowOff>0</xdr:rowOff>
    </xdr:to>
    <xdr:sp macro="" textlink="">
      <xdr:nvSpPr>
        <xdr:cNvPr id="56" name="Line 350"/>
        <xdr:cNvSpPr>
          <a:spLocks noChangeShapeType="1"/>
        </xdr:cNvSpPr>
      </xdr:nvSpPr>
      <xdr:spPr bwMode="auto">
        <a:xfrm>
          <a:off x="25669875" y="27651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69</xdr:row>
      <xdr:rowOff>9525</xdr:rowOff>
    </xdr:from>
    <xdr:to>
      <xdr:col>10</xdr:col>
      <xdr:colOff>542925</xdr:colOff>
      <xdr:row>69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25158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69</xdr:row>
      <xdr:rowOff>9525</xdr:rowOff>
    </xdr:from>
    <xdr:to>
      <xdr:col>10</xdr:col>
      <xdr:colOff>542925</xdr:colOff>
      <xdr:row>69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25063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68</xdr:row>
      <xdr:rowOff>9525</xdr:rowOff>
    </xdr:from>
    <xdr:to>
      <xdr:col>26</xdr:col>
      <xdr:colOff>0</xdr:colOff>
      <xdr:row>68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69760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69</xdr:row>
      <xdr:rowOff>9525</xdr:rowOff>
    </xdr:from>
    <xdr:to>
      <xdr:col>3</xdr:col>
      <xdr:colOff>504825</xdr:colOff>
      <xdr:row>69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95525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69</xdr:row>
      <xdr:rowOff>9525</xdr:rowOff>
    </xdr:from>
    <xdr:to>
      <xdr:col>10</xdr:col>
      <xdr:colOff>542925</xdr:colOff>
      <xdr:row>69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25063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71</xdr:row>
      <xdr:rowOff>0</xdr:rowOff>
    </xdr:from>
    <xdr:to>
      <xdr:col>17</xdr:col>
      <xdr:colOff>476250</xdr:colOff>
      <xdr:row>71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4136350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71</xdr:row>
      <xdr:rowOff>0</xdr:rowOff>
    </xdr:from>
    <xdr:to>
      <xdr:col>18</xdr:col>
      <xdr:colOff>590550</xdr:colOff>
      <xdr:row>71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564130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71</xdr:row>
      <xdr:rowOff>0</xdr:rowOff>
    </xdr:from>
    <xdr:to>
      <xdr:col>21</xdr:col>
      <xdr:colOff>409575</xdr:colOff>
      <xdr:row>71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9670375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71</xdr:row>
      <xdr:rowOff>0</xdr:rowOff>
    </xdr:from>
    <xdr:to>
      <xdr:col>22</xdr:col>
      <xdr:colOff>523875</xdr:colOff>
      <xdr:row>71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060382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71</xdr:row>
      <xdr:rowOff>9525</xdr:rowOff>
    </xdr:from>
    <xdr:to>
      <xdr:col>23</xdr:col>
      <xdr:colOff>476250</xdr:colOff>
      <xdr:row>71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1718250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71</xdr:row>
      <xdr:rowOff>9525</xdr:rowOff>
    </xdr:from>
    <xdr:to>
      <xdr:col>24</xdr:col>
      <xdr:colOff>381000</xdr:colOff>
      <xdr:row>71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2737425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428625</xdr:colOff>
      <xdr:row>71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6214050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68</xdr:row>
      <xdr:rowOff>9525</xdr:rowOff>
    </xdr:from>
    <xdr:to>
      <xdr:col>26</xdr:col>
      <xdr:colOff>0</xdr:colOff>
      <xdr:row>68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69760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70</xdr:row>
      <xdr:rowOff>9525</xdr:rowOff>
    </xdr:from>
    <xdr:to>
      <xdr:col>26</xdr:col>
      <xdr:colOff>0</xdr:colOff>
      <xdr:row>70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69760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70</xdr:row>
      <xdr:rowOff>254453</xdr:rowOff>
    </xdr:from>
    <xdr:to>
      <xdr:col>5</xdr:col>
      <xdr:colOff>581025</xdr:colOff>
      <xdr:row>70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44817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71</xdr:row>
      <xdr:rowOff>0</xdr:rowOff>
    </xdr:from>
    <xdr:to>
      <xdr:col>6</xdr:col>
      <xdr:colOff>561975</xdr:colOff>
      <xdr:row>71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581977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68</xdr:row>
      <xdr:rowOff>0</xdr:rowOff>
    </xdr:from>
    <xdr:to>
      <xdr:col>21</xdr:col>
      <xdr:colOff>409575</xdr:colOff>
      <xdr:row>68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29698950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69</xdr:row>
      <xdr:rowOff>0</xdr:rowOff>
    </xdr:from>
    <xdr:to>
      <xdr:col>17</xdr:col>
      <xdr:colOff>476250</xdr:colOff>
      <xdr:row>69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41363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619125</xdr:colOff>
      <xdr:row>69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7079575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69</xdr:row>
      <xdr:rowOff>0</xdr:rowOff>
    </xdr:from>
    <xdr:to>
      <xdr:col>20</xdr:col>
      <xdr:colOff>657225</xdr:colOff>
      <xdr:row>69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8508325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69</xdr:row>
      <xdr:rowOff>9525</xdr:rowOff>
    </xdr:from>
    <xdr:to>
      <xdr:col>10</xdr:col>
      <xdr:colOff>0</xdr:colOff>
      <xdr:row>69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23634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29565600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71</xdr:row>
      <xdr:rowOff>9525</xdr:rowOff>
    </xdr:from>
    <xdr:to>
      <xdr:col>7</xdr:col>
      <xdr:colOff>542925</xdr:colOff>
      <xdr:row>71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7258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9525</xdr:rowOff>
    </xdr:from>
    <xdr:to>
      <xdr:col>7</xdr:col>
      <xdr:colOff>609600</xdr:colOff>
      <xdr:row>71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724852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71</xdr:row>
      <xdr:rowOff>0</xdr:rowOff>
    </xdr:from>
    <xdr:to>
      <xdr:col>19</xdr:col>
      <xdr:colOff>619125</xdr:colOff>
      <xdr:row>71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70795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71</xdr:row>
      <xdr:rowOff>0</xdr:rowOff>
    </xdr:from>
    <xdr:to>
      <xdr:col>20</xdr:col>
      <xdr:colOff>657225</xdr:colOff>
      <xdr:row>71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8508325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69</xdr:row>
      <xdr:rowOff>9525</xdr:rowOff>
    </xdr:from>
    <xdr:to>
      <xdr:col>7</xdr:col>
      <xdr:colOff>542925</xdr:colOff>
      <xdr:row>69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7258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69</xdr:row>
      <xdr:rowOff>9525</xdr:rowOff>
    </xdr:from>
    <xdr:to>
      <xdr:col>7</xdr:col>
      <xdr:colOff>609600</xdr:colOff>
      <xdr:row>69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724852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71</xdr:row>
      <xdr:rowOff>9525</xdr:rowOff>
    </xdr:from>
    <xdr:to>
      <xdr:col>10</xdr:col>
      <xdr:colOff>542925</xdr:colOff>
      <xdr:row>71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25158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71</xdr:row>
      <xdr:rowOff>9525</xdr:rowOff>
    </xdr:from>
    <xdr:to>
      <xdr:col>10</xdr:col>
      <xdr:colOff>542925</xdr:colOff>
      <xdr:row>71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25063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71</xdr:row>
      <xdr:rowOff>9525</xdr:rowOff>
    </xdr:from>
    <xdr:to>
      <xdr:col>10</xdr:col>
      <xdr:colOff>542925</xdr:colOff>
      <xdr:row>71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25063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71</xdr:row>
      <xdr:rowOff>9525</xdr:rowOff>
    </xdr:from>
    <xdr:to>
      <xdr:col>3</xdr:col>
      <xdr:colOff>504825</xdr:colOff>
      <xdr:row>71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295525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219075</xdr:colOff>
      <xdr:row>106</xdr:row>
      <xdr:rowOff>57150</xdr:rowOff>
    </xdr:from>
    <xdr:to>
      <xdr:col>43</xdr:col>
      <xdr:colOff>476250</xdr:colOff>
      <xdr:row>106</xdr:row>
      <xdr:rowOff>57150</xdr:rowOff>
    </xdr:to>
    <xdr:sp macro="" textlink="">
      <xdr:nvSpPr>
        <xdr:cNvPr id="51" name="Line 1379"/>
        <xdr:cNvSpPr>
          <a:spLocks noChangeShapeType="1"/>
        </xdr:cNvSpPr>
      </xdr:nvSpPr>
      <xdr:spPr bwMode="auto">
        <a:xfrm>
          <a:off x="47482125" y="29537025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381000</xdr:colOff>
      <xdr:row>97</xdr:row>
      <xdr:rowOff>95250</xdr:rowOff>
    </xdr:from>
    <xdr:to>
      <xdr:col>43</xdr:col>
      <xdr:colOff>561975</xdr:colOff>
      <xdr:row>97</xdr:row>
      <xdr:rowOff>95250</xdr:rowOff>
    </xdr:to>
    <xdr:sp macro="" textlink="">
      <xdr:nvSpPr>
        <xdr:cNvPr id="52" name="Line 1383"/>
        <xdr:cNvSpPr>
          <a:spLocks noChangeShapeType="1"/>
        </xdr:cNvSpPr>
      </xdr:nvSpPr>
      <xdr:spPr bwMode="auto">
        <a:xfrm>
          <a:off x="47644050" y="279463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149</xdr:row>
      <xdr:rowOff>85725</xdr:rowOff>
    </xdr:from>
    <xdr:to>
      <xdr:col>8</xdr:col>
      <xdr:colOff>247650</xdr:colOff>
      <xdr:row>149</xdr:row>
      <xdr:rowOff>85725</xdr:rowOff>
    </xdr:to>
    <xdr:sp macro="" textlink="">
      <xdr:nvSpPr>
        <xdr:cNvPr id="53" name="AutoShape 1391"/>
        <xdr:cNvSpPr>
          <a:spLocks/>
        </xdr:cNvSpPr>
      </xdr:nvSpPr>
      <xdr:spPr bwMode="auto">
        <a:xfrm>
          <a:off x="7934325" y="3720465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153</xdr:row>
      <xdr:rowOff>142875</xdr:rowOff>
    </xdr:from>
    <xdr:to>
      <xdr:col>11</xdr:col>
      <xdr:colOff>276225</xdr:colOff>
      <xdr:row>153</xdr:row>
      <xdr:rowOff>142875</xdr:rowOff>
    </xdr:to>
    <xdr:sp macro="" textlink="">
      <xdr:nvSpPr>
        <xdr:cNvPr id="54" name="AutoShape 1392"/>
        <xdr:cNvSpPr>
          <a:spLocks/>
        </xdr:cNvSpPr>
      </xdr:nvSpPr>
      <xdr:spPr bwMode="auto">
        <a:xfrm>
          <a:off x="13944600" y="3794760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123825</xdr:colOff>
      <xdr:row>72</xdr:row>
      <xdr:rowOff>76200</xdr:rowOff>
    </xdr:from>
    <xdr:to>
      <xdr:col>5</xdr:col>
      <xdr:colOff>152400</xdr:colOff>
      <xdr:row>74</xdr:row>
      <xdr:rowOff>161925</xdr:rowOff>
    </xdr:to>
    <xdr:sp macro="" textlink="">
      <xdr:nvSpPr>
        <xdr:cNvPr id="55" name="AutoShape 1404"/>
        <xdr:cNvSpPr>
          <a:spLocks/>
        </xdr:cNvSpPr>
      </xdr:nvSpPr>
      <xdr:spPr bwMode="auto">
        <a:xfrm>
          <a:off x="4391025" y="233838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69</xdr:row>
      <xdr:rowOff>0</xdr:rowOff>
    </xdr:from>
    <xdr:to>
      <xdr:col>18</xdr:col>
      <xdr:colOff>590550</xdr:colOff>
      <xdr:row>69</xdr:row>
      <xdr:rowOff>0</xdr:rowOff>
    </xdr:to>
    <xdr:sp macro="" textlink="">
      <xdr:nvSpPr>
        <xdr:cNvPr id="56" name="Line 350"/>
        <xdr:cNvSpPr>
          <a:spLocks noChangeShapeType="1"/>
        </xdr:cNvSpPr>
      </xdr:nvSpPr>
      <xdr:spPr bwMode="auto">
        <a:xfrm>
          <a:off x="2566987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86</xdr:row>
      <xdr:rowOff>9525</xdr:rowOff>
    </xdr:from>
    <xdr:to>
      <xdr:col>10</xdr:col>
      <xdr:colOff>542925</xdr:colOff>
      <xdr:row>86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2515850" y="28346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86</xdr:row>
      <xdr:rowOff>9525</xdr:rowOff>
    </xdr:from>
    <xdr:to>
      <xdr:col>10</xdr:col>
      <xdr:colOff>542925</xdr:colOff>
      <xdr:row>86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2506325" y="28346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85</xdr:row>
      <xdr:rowOff>9525</xdr:rowOff>
    </xdr:from>
    <xdr:to>
      <xdr:col>26</xdr:col>
      <xdr:colOff>0</xdr:colOff>
      <xdr:row>85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6890325" y="28060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86</xdr:row>
      <xdr:rowOff>9525</xdr:rowOff>
    </xdr:from>
    <xdr:to>
      <xdr:col>3</xdr:col>
      <xdr:colOff>504825</xdr:colOff>
      <xdr:row>86</xdr:row>
      <xdr:rowOff>9525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95525" y="28346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86</xdr:row>
      <xdr:rowOff>9525</xdr:rowOff>
    </xdr:from>
    <xdr:to>
      <xdr:col>10</xdr:col>
      <xdr:colOff>542925</xdr:colOff>
      <xdr:row>86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2506325" y="28346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88</xdr:row>
      <xdr:rowOff>0</xdr:rowOff>
    </xdr:from>
    <xdr:to>
      <xdr:col>17</xdr:col>
      <xdr:colOff>476250</xdr:colOff>
      <xdr:row>88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4050625" y="28870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88</xdr:row>
      <xdr:rowOff>0</xdr:rowOff>
    </xdr:from>
    <xdr:to>
      <xdr:col>18</xdr:col>
      <xdr:colOff>590550</xdr:colOff>
      <xdr:row>88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5555575" y="28870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</xdr:colOff>
      <xdr:row>88</xdr:row>
      <xdr:rowOff>0</xdr:rowOff>
    </xdr:from>
    <xdr:to>
      <xdr:col>21</xdr:col>
      <xdr:colOff>409575</xdr:colOff>
      <xdr:row>88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9584650" y="288702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88</xdr:row>
      <xdr:rowOff>0</xdr:rowOff>
    </xdr:from>
    <xdr:to>
      <xdr:col>22</xdr:col>
      <xdr:colOff>523875</xdr:colOff>
      <xdr:row>88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0518100" y="28870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123825</xdr:colOff>
      <xdr:row>88</xdr:row>
      <xdr:rowOff>9525</xdr:rowOff>
    </xdr:from>
    <xdr:to>
      <xdr:col>23</xdr:col>
      <xdr:colOff>476250</xdr:colOff>
      <xdr:row>88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1632525" y="288798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</xdr:colOff>
      <xdr:row>88</xdr:row>
      <xdr:rowOff>9525</xdr:rowOff>
    </xdr:from>
    <xdr:to>
      <xdr:col>24</xdr:col>
      <xdr:colOff>381000</xdr:colOff>
      <xdr:row>88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2651700" y="288798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88</xdr:row>
      <xdr:rowOff>9525</xdr:rowOff>
    </xdr:from>
    <xdr:to>
      <xdr:col>25</xdr:col>
      <xdr:colOff>428625</xdr:colOff>
      <xdr:row>88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6128325" y="288798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85</xdr:row>
      <xdr:rowOff>9525</xdr:rowOff>
    </xdr:from>
    <xdr:to>
      <xdr:col>26</xdr:col>
      <xdr:colOff>0</xdr:colOff>
      <xdr:row>85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6890325" y="28060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87</xdr:row>
      <xdr:rowOff>9525</xdr:rowOff>
    </xdr:from>
    <xdr:to>
      <xdr:col>26</xdr:col>
      <xdr:colOff>0</xdr:colOff>
      <xdr:row>87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6890325" y="28603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87</xdr:row>
      <xdr:rowOff>254453</xdr:rowOff>
    </xdr:from>
    <xdr:to>
      <xdr:col>5</xdr:col>
      <xdr:colOff>581025</xdr:colOff>
      <xdr:row>87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448175" y="288485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142875</xdr:colOff>
      <xdr:row>88</xdr:row>
      <xdr:rowOff>0</xdr:rowOff>
    </xdr:from>
    <xdr:to>
      <xdr:col>6</xdr:col>
      <xdr:colOff>561975</xdr:colOff>
      <xdr:row>88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5819775" y="288702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85</xdr:row>
      <xdr:rowOff>0</xdr:rowOff>
    </xdr:from>
    <xdr:to>
      <xdr:col>21</xdr:col>
      <xdr:colOff>409575</xdr:colOff>
      <xdr:row>85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29613225" y="280511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133350</xdr:colOff>
      <xdr:row>86</xdr:row>
      <xdr:rowOff>0</xdr:rowOff>
    </xdr:from>
    <xdr:to>
      <xdr:col>17</xdr:col>
      <xdr:colOff>476250</xdr:colOff>
      <xdr:row>86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4050625" y="28336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86</xdr:row>
      <xdr:rowOff>0</xdr:rowOff>
    </xdr:from>
    <xdr:to>
      <xdr:col>19</xdr:col>
      <xdr:colOff>619125</xdr:colOff>
      <xdr:row>86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6993850" y="28336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86</xdr:row>
      <xdr:rowOff>0</xdr:rowOff>
    </xdr:from>
    <xdr:to>
      <xdr:col>20</xdr:col>
      <xdr:colOff>657225</xdr:colOff>
      <xdr:row>86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8422600" y="283368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86</xdr:row>
      <xdr:rowOff>9525</xdr:rowOff>
    </xdr:from>
    <xdr:to>
      <xdr:col>10</xdr:col>
      <xdr:colOff>0</xdr:colOff>
      <xdr:row>86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2363450" y="2834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85</xdr:row>
      <xdr:rowOff>0</xdr:rowOff>
    </xdr:from>
    <xdr:to>
      <xdr:col>21</xdr:col>
      <xdr:colOff>0</xdr:colOff>
      <xdr:row>85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29479875" y="2805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88</xdr:row>
      <xdr:rowOff>9525</xdr:rowOff>
    </xdr:from>
    <xdr:to>
      <xdr:col>7</xdr:col>
      <xdr:colOff>542925</xdr:colOff>
      <xdr:row>88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7258050" y="28879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88</xdr:row>
      <xdr:rowOff>9525</xdr:rowOff>
    </xdr:from>
    <xdr:to>
      <xdr:col>7</xdr:col>
      <xdr:colOff>609600</xdr:colOff>
      <xdr:row>88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7248525" y="28879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88</xdr:row>
      <xdr:rowOff>0</xdr:rowOff>
    </xdr:from>
    <xdr:to>
      <xdr:col>19</xdr:col>
      <xdr:colOff>619125</xdr:colOff>
      <xdr:row>88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6993850" y="28870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266700</xdr:colOff>
      <xdr:row>88</xdr:row>
      <xdr:rowOff>0</xdr:rowOff>
    </xdr:from>
    <xdr:to>
      <xdr:col>20</xdr:col>
      <xdr:colOff>657225</xdr:colOff>
      <xdr:row>88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8422600" y="28870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86</xdr:row>
      <xdr:rowOff>9525</xdr:rowOff>
    </xdr:from>
    <xdr:to>
      <xdr:col>7</xdr:col>
      <xdr:colOff>542925</xdr:colOff>
      <xdr:row>86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7258050" y="28346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86</xdr:row>
      <xdr:rowOff>9525</xdr:rowOff>
    </xdr:from>
    <xdr:to>
      <xdr:col>7</xdr:col>
      <xdr:colOff>609600</xdr:colOff>
      <xdr:row>86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7248525" y="283464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88</xdr:row>
      <xdr:rowOff>9525</xdr:rowOff>
    </xdr:from>
    <xdr:to>
      <xdr:col>10</xdr:col>
      <xdr:colOff>542925</xdr:colOff>
      <xdr:row>88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2515850" y="28879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88</xdr:row>
      <xdr:rowOff>9525</xdr:rowOff>
    </xdr:from>
    <xdr:to>
      <xdr:col>10</xdr:col>
      <xdr:colOff>542925</xdr:colOff>
      <xdr:row>88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2506325" y="28879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88</xdr:row>
      <xdr:rowOff>9525</xdr:rowOff>
    </xdr:from>
    <xdr:to>
      <xdr:col>10</xdr:col>
      <xdr:colOff>542925</xdr:colOff>
      <xdr:row>88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2506325" y="28879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88</xdr:row>
      <xdr:rowOff>9525</xdr:rowOff>
    </xdr:from>
    <xdr:to>
      <xdr:col>3</xdr:col>
      <xdr:colOff>504825</xdr:colOff>
      <xdr:row>88</xdr:row>
      <xdr:rowOff>9525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295525" y="28879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219075</xdr:colOff>
      <xdr:row>123</xdr:row>
      <xdr:rowOff>57150</xdr:rowOff>
    </xdr:from>
    <xdr:to>
      <xdr:col>43</xdr:col>
      <xdr:colOff>476250</xdr:colOff>
      <xdr:row>123</xdr:row>
      <xdr:rowOff>57150</xdr:rowOff>
    </xdr:to>
    <xdr:sp macro="" textlink="">
      <xdr:nvSpPr>
        <xdr:cNvPr id="51" name="Line 1379"/>
        <xdr:cNvSpPr>
          <a:spLocks noChangeShapeType="1"/>
        </xdr:cNvSpPr>
      </xdr:nvSpPr>
      <xdr:spPr bwMode="auto">
        <a:xfrm>
          <a:off x="47396400" y="35366325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381000</xdr:colOff>
      <xdr:row>114</xdr:row>
      <xdr:rowOff>95250</xdr:rowOff>
    </xdr:from>
    <xdr:to>
      <xdr:col>43</xdr:col>
      <xdr:colOff>561975</xdr:colOff>
      <xdr:row>114</xdr:row>
      <xdr:rowOff>95250</xdr:rowOff>
    </xdr:to>
    <xdr:sp macro="" textlink="">
      <xdr:nvSpPr>
        <xdr:cNvPr id="52" name="Line 1383"/>
        <xdr:cNvSpPr>
          <a:spLocks noChangeShapeType="1"/>
        </xdr:cNvSpPr>
      </xdr:nvSpPr>
      <xdr:spPr bwMode="auto">
        <a:xfrm>
          <a:off x="47558325" y="337756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166</xdr:row>
      <xdr:rowOff>85725</xdr:rowOff>
    </xdr:from>
    <xdr:to>
      <xdr:col>8</xdr:col>
      <xdr:colOff>247650</xdr:colOff>
      <xdr:row>166</xdr:row>
      <xdr:rowOff>85725</xdr:rowOff>
    </xdr:to>
    <xdr:sp macro="" textlink="">
      <xdr:nvSpPr>
        <xdr:cNvPr id="53" name="AutoShape 1391"/>
        <xdr:cNvSpPr>
          <a:spLocks/>
        </xdr:cNvSpPr>
      </xdr:nvSpPr>
      <xdr:spPr bwMode="auto">
        <a:xfrm>
          <a:off x="7934325" y="4303395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161925</xdr:colOff>
      <xdr:row>170</xdr:row>
      <xdr:rowOff>142875</xdr:rowOff>
    </xdr:from>
    <xdr:to>
      <xdr:col>11</xdr:col>
      <xdr:colOff>276225</xdr:colOff>
      <xdr:row>170</xdr:row>
      <xdr:rowOff>142875</xdr:rowOff>
    </xdr:to>
    <xdr:sp macro="" textlink="">
      <xdr:nvSpPr>
        <xdr:cNvPr id="54" name="AutoShape 1392"/>
        <xdr:cNvSpPr>
          <a:spLocks/>
        </xdr:cNvSpPr>
      </xdr:nvSpPr>
      <xdr:spPr bwMode="auto">
        <a:xfrm>
          <a:off x="13944600" y="43776900"/>
          <a:ext cx="1143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123825</xdr:colOff>
      <xdr:row>89</xdr:row>
      <xdr:rowOff>76200</xdr:rowOff>
    </xdr:from>
    <xdr:to>
      <xdr:col>5</xdr:col>
      <xdr:colOff>152400</xdr:colOff>
      <xdr:row>91</xdr:row>
      <xdr:rowOff>161925</xdr:rowOff>
    </xdr:to>
    <xdr:sp macro="" textlink="">
      <xdr:nvSpPr>
        <xdr:cNvPr id="55" name="AutoShape 1404"/>
        <xdr:cNvSpPr>
          <a:spLocks/>
        </xdr:cNvSpPr>
      </xdr:nvSpPr>
      <xdr:spPr bwMode="auto">
        <a:xfrm>
          <a:off x="4391025" y="292131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86</xdr:row>
      <xdr:rowOff>0</xdr:rowOff>
    </xdr:from>
    <xdr:to>
      <xdr:col>18</xdr:col>
      <xdr:colOff>590550</xdr:colOff>
      <xdr:row>86</xdr:row>
      <xdr:rowOff>0</xdr:rowOff>
    </xdr:to>
    <xdr:sp macro="" textlink="">
      <xdr:nvSpPr>
        <xdr:cNvPr id="56" name="Line 350"/>
        <xdr:cNvSpPr>
          <a:spLocks noChangeShapeType="1"/>
        </xdr:cNvSpPr>
      </xdr:nvSpPr>
      <xdr:spPr bwMode="auto">
        <a:xfrm>
          <a:off x="25584150" y="28336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2"/>
  <sheetViews>
    <sheetView tabSelected="1"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91" sqref="S91"/>
    </sheetView>
  </sheetViews>
  <sheetFormatPr defaultColWidth="9" defaultRowHeight="13.5" x14ac:dyDescent="0.15"/>
  <cols>
    <col min="1" max="2" width="6.12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40.6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40.625" customWidth="1"/>
    <col min="16" max="16" width="17.875" customWidth="1"/>
    <col min="17" max="17" width="18.125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217</v>
      </c>
      <c r="T1" s="4"/>
      <c r="W1" s="141"/>
      <c r="Y1" s="145"/>
      <c r="Z1" s="442">
        <v>44200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62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157</v>
      </c>
      <c r="D5" s="8"/>
      <c r="E5" s="7" t="s">
        <v>158</v>
      </c>
      <c r="F5" s="7"/>
      <c r="G5" s="8"/>
      <c r="H5" s="7" t="s">
        <v>159</v>
      </c>
      <c r="I5" s="7"/>
      <c r="J5" s="7"/>
      <c r="K5" s="8"/>
      <c r="L5" s="426" t="s">
        <v>160</v>
      </c>
      <c r="M5" s="427"/>
      <c r="N5" s="427"/>
      <c r="O5" s="427"/>
      <c r="P5" s="427"/>
      <c r="Q5" s="428"/>
      <c r="R5" s="7" t="s">
        <v>161</v>
      </c>
      <c r="S5" s="7"/>
      <c r="T5" s="7"/>
      <c r="U5" s="8"/>
      <c r="V5" s="344" t="s">
        <v>162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163</v>
      </c>
      <c r="W7" s="355" t="s">
        <v>123</v>
      </c>
      <c r="X7" s="356" t="s">
        <v>164</v>
      </c>
      <c r="Y7" s="357" t="s">
        <v>165</v>
      </c>
      <c r="Z7" s="312" t="s">
        <v>166</v>
      </c>
      <c r="AA7" s="222"/>
      <c r="AB7" s="222"/>
    </row>
    <row r="8" spans="1:28" ht="27" customHeight="1" x14ac:dyDescent="0.25">
      <c r="A8" s="200"/>
      <c r="B8" s="201"/>
      <c r="C8" s="64"/>
      <c r="D8" s="30">
        <v>-7.4999999999999997E-2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/>
      <c r="P8" s="67"/>
      <c r="Q8" s="82"/>
      <c r="R8" s="90"/>
      <c r="S8" s="358"/>
      <c r="T8" s="358"/>
      <c r="U8" s="359"/>
      <c r="V8" s="402"/>
      <c r="W8" s="173"/>
      <c r="X8" s="403"/>
      <c r="Y8" s="166"/>
      <c r="Z8" s="130">
        <v>104.25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 t="s">
        <v>168</v>
      </c>
      <c r="J9" s="84">
        <v>-400</v>
      </c>
      <c r="K9" s="82"/>
      <c r="L9" s="83"/>
      <c r="M9" s="107"/>
      <c r="N9" s="67"/>
      <c r="O9" s="107" t="s">
        <v>82</v>
      </c>
      <c r="P9" s="67">
        <v>6100</v>
      </c>
      <c r="Q9" s="227"/>
      <c r="R9" s="90"/>
      <c r="S9" s="358"/>
      <c r="T9" s="358"/>
      <c r="U9" s="359"/>
      <c r="V9" s="404"/>
      <c r="W9" s="173"/>
      <c r="X9" s="403"/>
      <c r="Y9" s="166"/>
      <c r="Z9" s="130"/>
      <c r="AA9" s="222"/>
      <c r="AB9" s="222"/>
    </row>
    <row r="10" spans="1:28" ht="27" customHeight="1" x14ac:dyDescent="0.25">
      <c r="A10" s="205">
        <v>1</v>
      </c>
      <c r="B10" s="206" t="s">
        <v>130</v>
      </c>
      <c r="C10" s="169">
        <v>-0.03</v>
      </c>
      <c r="D10" s="21">
        <v>1E-3</v>
      </c>
      <c r="E10" s="63">
        <v>-500</v>
      </c>
      <c r="F10" s="63">
        <v>-34500</v>
      </c>
      <c r="G10" s="207">
        <f>SUM(E10:F10)</f>
        <v>-35000</v>
      </c>
      <c r="H10" s="59"/>
      <c r="I10" s="108" t="s">
        <v>86</v>
      </c>
      <c r="J10" s="85">
        <v>100</v>
      </c>
      <c r="K10" s="86">
        <f>SUM(J8:J10)</f>
        <v>-300</v>
      </c>
      <c r="L10" s="115"/>
      <c r="M10" s="108"/>
      <c r="N10" s="63"/>
      <c r="O10" s="108" t="s">
        <v>86</v>
      </c>
      <c r="P10" s="85">
        <v>-300</v>
      </c>
      <c r="Q10" s="225">
        <f>SUM(N8:N10)+SUM(P8:P10)</f>
        <v>5800</v>
      </c>
      <c r="R10" s="88">
        <v>-29500</v>
      </c>
      <c r="S10" s="360">
        <v>4838500</v>
      </c>
      <c r="T10" s="361">
        <v>4264800</v>
      </c>
      <c r="U10" s="362">
        <v>4264700</v>
      </c>
      <c r="V10" s="405">
        <v>-0.09</v>
      </c>
      <c r="W10" s="397">
        <v>-5.5E-2</v>
      </c>
      <c r="X10" s="406">
        <v>-4.4999999999999998E-2</v>
      </c>
      <c r="Y10" s="165">
        <v>1.4999999999999999E-2</v>
      </c>
      <c r="Z10" s="129">
        <v>104.46</v>
      </c>
      <c r="AA10" s="222"/>
      <c r="AB10" s="222"/>
    </row>
    <row r="11" spans="1:28" ht="27" customHeight="1" x14ac:dyDescent="0.25">
      <c r="A11" s="36"/>
      <c r="B11" s="15"/>
      <c r="C11" s="65"/>
      <c r="D11" s="30">
        <v>-7.4999999999999997E-2</v>
      </c>
      <c r="E11" s="67"/>
      <c r="F11" s="67"/>
      <c r="G11" s="68"/>
      <c r="H11" s="57"/>
      <c r="I11" s="107" t="s">
        <v>172</v>
      </c>
      <c r="J11" s="84">
        <v>-1400</v>
      </c>
      <c r="K11" s="82"/>
      <c r="L11" s="83"/>
      <c r="M11" s="107"/>
      <c r="N11" s="67"/>
      <c r="O11" s="107"/>
      <c r="P11" s="67"/>
      <c r="Q11" s="227"/>
      <c r="R11" s="90"/>
      <c r="S11" s="358"/>
      <c r="T11" s="358"/>
      <c r="U11" s="359"/>
      <c r="V11" s="402"/>
      <c r="W11" s="173"/>
      <c r="X11" s="408"/>
      <c r="Y11" s="166"/>
      <c r="Z11" s="130">
        <v>104.23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 t="s">
        <v>168</v>
      </c>
      <c r="J12" s="84">
        <v>-200</v>
      </c>
      <c r="K12" s="82"/>
      <c r="L12" s="83"/>
      <c r="M12" s="107"/>
      <c r="N12" s="67"/>
      <c r="O12" s="107"/>
      <c r="P12" s="67"/>
      <c r="Q12" s="227"/>
      <c r="R12" s="90"/>
      <c r="S12" s="358"/>
      <c r="T12" s="358"/>
      <c r="U12" s="359"/>
      <c r="V12" s="404"/>
      <c r="W12" s="173"/>
      <c r="X12" s="408"/>
      <c r="Y12" s="166"/>
      <c r="Z12" s="130"/>
      <c r="AA12" s="222"/>
      <c r="AB12" s="222"/>
    </row>
    <row r="13" spans="1:28" ht="27" customHeight="1" x14ac:dyDescent="0.25">
      <c r="A13" s="36"/>
      <c r="B13" s="15"/>
      <c r="C13" s="65"/>
      <c r="D13" s="30"/>
      <c r="E13" s="67"/>
      <c r="F13" s="67"/>
      <c r="G13" s="68"/>
      <c r="H13" s="57"/>
      <c r="I13" s="107" t="s">
        <v>86</v>
      </c>
      <c r="J13" s="84">
        <v>300</v>
      </c>
      <c r="K13" s="82"/>
      <c r="L13" s="83"/>
      <c r="M13" s="107"/>
      <c r="N13" s="67"/>
      <c r="O13" s="107" t="s">
        <v>178</v>
      </c>
      <c r="P13" s="67">
        <v>30000</v>
      </c>
      <c r="Q13" s="227"/>
      <c r="R13" s="90"/>
      <c r="S13" s="358"/>
      <c r="T13" s="358"/>
      <c r="U13" s="359"/>
      <c r="V13" s="404"/>
      <c r="W13" s="173"/>
      <c r="X13" s="408"/>
      <c r="Y13" s="166"/>
      <c r="Z13" s="130"/>
      <c r="AA13" s="222"/>
      <c r="AB13" s="222"/>
    </row>
    <row r="14" spans="1:28" ht="27" customHeight="1" x14ac:dyDescent="0.25">
      <c r="A14" s="37">
        <v>2</v>
      </c>
      <c r="B14" s="19" t="s">
        <v>133</v>
      </c>
      <c r="C14" s="169">
        <v>-2.9000000000000001E-2</v>
      </c>
      <c r="D14" s="21">
        <v>0.01</v>
      </c>
      <c r="E14" s="63">
        <v>-1200</v>
      </c>
      <c r="F14" s="63">
        <v>-96600</v>
      </c>
      <c r="G14" s="207">
        <f>SUM(E14:F14)</f>
        <v>-97800</v>
      </c>
      <c r="H14" s="59"/>
      <c r="I14" s="108" t="s">
        <v>201</v>
      </c>
      <c r="J14" s="85">
        <v>-6700</v>
      </c>
      <c r="K14" s="86">
        <f>SUM(J11:J14)</f>
        <v>-8000</v>
      </c>
      <c r="L14" s="115"/>
      <c r="M14" s="108" t="s">
        <v>172</v>
      </c>
      <c r="N14" s="63">
        <v>1900</v>
      </c>
      <c r="O14" s="108" t="s">
        <v>201</v>
      </c>
      <c r="P14" s="63">
        <v>1700</v>
      </c>
      <c r="Q14" s="225">
        <f>SUM(N11:N14)+SUM(P11:P14)</f>
        <v>33600</v>
      </c>
      <c r="R14" s="88">
        <v>-72200</v>
      </c>
      <c r="S14" s="360">
        <v>4766300</v>
      </c>
      <c r="T14" s="361">
        <v>4197600</v>
      </c>
      <c r="U14" s="362">
        <v>4197600</v>
      </c>
      <c r="V14" s="405">
        <v>-0.09</v>
      </c>
      <c r="W14" s="397">
        <v>-5.5E-2</v>
      </c>
      <c r="X14" s="406">
        <v>-0.05</v>
      </c>
      <c r="Y14" s="165">
        <v>0.02</v>
      </c>
      <c r="Z14" s="129">
        <v>104.58</v>
      </c>
      <c r="AA14" s="222"/>
      <c r="AB14" s="222"/>
    </row>
    <row r="15" spans="1:28" ht="27" customHeight="1" x14ac:dyDescent="0.25">
      <c r="A15" s="36"/>
      <c r="B15" s="15"/>
      <c r="C15" s="65"/>
      <c r="D15" s="30">
        <v>-7.4999999999999997E-2</v>
      </c>
      <c r="E15" s="67"/>
      <c r="F15" s="67"/>
      <c r="G15" s="69"/>
      <c r="H15" s="57"/>
      <c r="I15" s="107"/>
      <c r="J15" s="84"/>
      <c r="K15" s="82"/>
      <c r="L15" s="93"/>
      <c r="M15" s="107"/>
      <c r="N15" s="67"/>
      <c r="O15" s="107"/>
      <c r="P15" s="67"/>
      <c r="Q15" s="82"/>
      <c r="R15" s="67"/>
      <c r="S15" s="358"/>
      <c r="T15" s="363"/>
      <c r="U15" s="364"/>
      <c r="V15" s="404"/>
      <c r="W15" s="173"/>
      <c r="X15" s="408"/>
      <c r="Y15" s="166"/>
      <c r="Z15" s="130">
        <v>104.29</v>
      </c>
      <c r="AA15" s="222"/>
      <c r="AB15" s="222"/>
    </row>
    <row r="16" spans="1:28" ht="27" customHeight="1" x14ac:dyDescent="0.25">
      <c r="A16" s="36"/>
      <c r="B16" s="15"/>
      <c r="C16" s="65"/>
      <c r="D16" s="30"/>
      <c r="E16" s="67"/>
      <c r="F16" s="67"/>
      <c r="G16" s="69"/>
      <c r="H16" s="57"/>
      <c r="I16" s="107" t="s">
        <v>168</v>
      </c>
      <c r="J16" s="84">
        <v>-300</v>
      </c>
      <c r="K16" s="82"/>
      <c r="L16" s="93"/>
      <c r="M16" s="107"/>
      <c r="N16" s="67"/>
      <c r="O16" s="186" t="s">
        <v>82</v>
      </c>
      <c r="P16" s="67">
        <v>10800</v>
      </c>
      <c r="Q16" s="82"/>
      <c r="R16" s="67"/>
      <c r="S16" s="358"/>
      <c r="T16" s="363"/>
      <c r="U16" s="364"/>
      <c r="V16" s="404"/>
      <c r="W16" s="173"/>
      <c r="X16" s="408"/>
      <c r="Y16" s="166"/>
      <c r="Z16" s="130"/>
      <c r="AA16" s="222"/>
      <c r="AB16" s="222"/>
    </row>
    <row r="17" spans="1:28" ht="27" customHeight="1" x14ac:dyDescent="0.25">
      <c r="A17" s="37">
        <v>3</v>
      </c>
      <c r="B17" s="19" t="s">
        <v>134</v>
      </c>
      <c r="C17" s="169">
        <v>-0.03</v>
      </c>
      <c r="D17" s="21">
        <v>1E-3</v>
      </c>
      <c r="E17" s="63">
        <v>-2000</v>
      </c>
      <c r="F17" s="63">
        <v>9100</v>
      </c>
      <c r="G17" s="66">
        <f>SUM(E17:F17)</f>
        <v>7100</v>
      </c>
      <c r="H17" s="59"/>
      <c r="I17" s="108" t="s">
        <v>173</v>
      </c>
      <c r="J17" s="85">
        <v>-100</v>
      </c>
      <c r="K17" s="86">
        <f>SUM(J15:J17)</f>
        <v>-400</v>
      </c>
      <c r="L17" s="87"/>
      <c r="M17" s="108"/>
      <c r="N17" s="63"/>
      <c r="O17" s="107" t="s">
        <v>86</v>
      </c>
      <c r="P17" s="63">
        <v>-400</v>
      </c>
      <c r="Q17" s="225">
        <f>SUM(N15:N17)+SUM(P15:P17)</f>
        <v>10400</v>
      </c>
      <c r="R17" s="88">
        <v>17100</v>
      </c>
      <c r="S17" s="360">
        <v>4783400</v>
      </c>
      <c r="T17" s="361">
        <v>4200900</v>
      </c>
      <c r="U17" s="362">
        <v>4200800</v>
      </c>
      <c r="V17" s="405">
        <v>-0.09</v>
      </c>
      <c r="W17" s="397">
        <v>-5.5E-2</v>
      </c>
      <c r="X17" s="406">
        <v>-0.05</v>
      </c>
      <c r="Y17" s="165">
        <v>0.02</v>
      </c>
      <c r="Z17" s="129">
        <v>104.53</v>
      </c>
      <c r="AA17" s="222"/>
      <c r="AB17" s="222"/>
    </row>
    <row r="18" spans="1:28" ht="27" customHeight="1" x14ac:dyDescent="0.25">
      <c r="A18" s="36"/>
      <c r="B18" s="15"/>
      <c r="C18" s="65"/>
      <c r="D18" s="139">
        <v>-0.08</v>
      </c>
      <c r="E18" s="67"/>
      <c r="F18" s="67"/>
      <c r="G18" s="68"/>
      <c r="H18" s="56"/>
      <c r="I18" s="107"/>
      <c r="J18" s="89"/>
      <c r="K18" s="78"/>
      <c r="L18" s="83"/>
      <c r="M18" s="107"/>
      <c r="N18" s="70"/>
      <c r="O18" s="122"/>
      <c r="P18" s="70"/>
      <c r="Q18" s="365"/>
      <c r="R18" s="90"/>
      <c r="S18" s="358"/>
      <c r="T18" s="363"/>
      <c r="U18" s="366"/>
      <c r="V18" s="402"/>
      <c r="W18" s="174"/>
      <c r="X18" s="409"/>
      <c r="Y18" s="166"/>
      <c r="Z18" s="128">
        <v>103.74</v>
      </c>
      <c r="AA18" s="222"/>
      <c r="AB18" s="222"/>
    </row>
    <row r="19" spans="1:28" ht="27" customHeight="1" x14ac:dyDescent="0.25">
      <c r="A19" s="36"/>
      <c r="B19" s="15"/>
      <c r="C19" s="65"/>
      <c r="D19" s="30"/>
      <c r="E19" s="67"/>
      <c r="F19" s="67"/>
      <c r="G19" s="68"/>
      <c r="H19" s="56"/>
      <c r="I19" s="107" t="s">
        <v>168</v>
      </c>
      <c r="J19" s="89">
        <v>-100</v>
      </c>
      <c r="K19" s="82"/>
      <c r="L19" s="83"/>
      <c r="M19" s="107"/>
      <c r="N19" s="67"/>
      <c r="O19" s="186"/>
      <c r="P19" s="67"/>
      <c r="Q19" s="227"/>
      <c r="R19" s="90"/>
      <c r="S19" s="358"/>
      <c r="T19" s="363"/>
      <c r="U19" s="359"/>
      <c r="V19" s="404"/>
      <c r="W19" s="173"/>
      <c r="X19" s="403"/>
      <c r="Y19" s="166"/>
      <c r="Z19" s="130"/>
      <c r="AA19" s="222"/>
      <c r="AB19" s="222"/>
    </row>
    <row r="20" spans="1:28" ht="27" customHeight="1" x14ac:dyDescent="0.25">
      <c r="A20" s="37">
        <v>4</v>
      </c>
      <c r="B20" s="19" t="s">
        <v>135</v>
      </c>
      <c r="C20" s="169">
        <v>-0.03</v>
      </c>
      <c r="D20" s="21">
        <v>1E-3</v>
      </c>
      <c r="E20" s="63">
        <v>-1200</v>
      </c>
      <c r="F20" s="63">
        <v>-8300</v>
      </c>
      <c r="G20" s="66">
        <f>SUM(E20:F20)</f>
        <v>-9500</v>
      </c>
      <c r="H20" s="59"/>
      <c r="I20" s="108" t="s">
        <v>86</v>
      </c>
      <c r="J20" s="89">
        <v>400</v>
      </c>
      <c r="K20" s="86">
        <f>SUM(J18:J20)</f>
        <v>300</v>
      </c>
      <c r="L20" s="87"/>
      <c r="M20" s="108"/>
      <c r="N20" s="63"/>
      <c r="O20" s="108" t="s">
        <v>86</v>
      </c>
      <c r="P20" s="63">
        <v>-300</v>
      </c>
      <c r="Q20" s="225">
        <f>SUM(N18:N20)+SUM(P18:P20)</f>
        <v>-300</v>
      </c>
      <c r="R20" s="75">
        <v>-9500</v>
      </c>
      <c r="S20" s="360">
        <v>4773900</v>
      </c>
      <c r="T20" s="361">
        <v>4186700</v>
      </c>
      <c r="U20" s="362">
        <v>4186700</v>
      </c>
      <c r="V20" s="410">
        <v>-0.09</v>
      </c>
      <c r="W20" s="397">
        <v>-5.5E-2</v>
      </c>
      <c r="X20" s="407">
        <v>-0.05</v>
      </c>
      <c r="Y20" s="165">
        <v>0.02</v>
      </c>
      <c r="Z20" s="129">
        <v>103.99</v>
      </c>
      <c r="AA20" s="222"/>
      <c r="AB20" s="222"/>
    </row>
    <row r="21" spans="1:28" ht="27" customHeight="1" x14ac:dyDescent="0.25">
      <c r="A21" s="39"/>
      <c r="B21" s="15"/>
      <c r="C21" s="65"/>
      <c r="D21" s="139">
        <v>-7.4999999999999997E-2</v>
      </c>
      <c r="E21" s="70"/>
      <c r="F21" s="70"/>
      <c r="G21" s="71"/>
      <c r="H21" s="107"/>
      <c r="I21" s="107" t="s">
        <v>128</v>
      </c>
      <c r="J21" s="77">
        <v>-100</v>
      </c>
      <c r="K21" s="78"/>
      <c r="L21" s="79"/>
      <c r="M21" s="107"/>
      <c r="N21" s="67"/>
      <c r="O21" s="107" t="s">
        <v>48</v>
      </c>
      <c r="P21" s="67">
        <v>5600</v>
      </c>
      <c r="Q21" s="365"/>
      <c r="R21" s="94"/>
      <c r="S21" s="367"/>
      <c r="T21" s="368"/>
      <c r="U21" s="366"/>
      <c r="V21" s="402"/>
      <c r="W21" s="174"/>
      <c r="X21" s="409"/>
      <c r="Y21" s="167"/>
      <c r="Z21" s="128">
        <v>103.95</v>
      </c>
      <c r="AA21" s="222"/>
      <c r="AB21" s="222"/>
    </row>
    <row r="22" spans="1:28" s="223" customFormat="1" ht="27" customHeight="1" x14ac:dyDescent="0.25">
      <c r="A22" s="36"/>
      <c r="B22" s="15"/>
      <c r="C22" s="65"/>
      <c r="D22" s="30"/>
      <c r="E22" s="67"/>
      <c r="F22" s="67"/>
      <c r="G22" s="68"/>
      <c r="H22" s="191"/>
      <c r="I22" s="107" t="s">
        <v>88</v>
      </c>
      <c r="J22" s="81">
        <v>-400</v>
      </c>
      <c r="K22" s="82"/>
      <c r="L22" s="83"/>
      <c r="M22" s="107"/>
      <c r="N22" s="67"/>
      <c r="O22" s="107" t="s">
        <v>128</v>
      </c>
      <c r="P22" s="67">
        <v>6000</v>
      </c>
      <c r="Q22" s="227"/>
      <c r="R22" s="90"/>
      <c r="S22" s="358"/>
      <c r="T22" s="363"/>
      <c r="U22" s="359"/>
      <c r="V22" s="404"/>
      <c r="W22" s="173"/>
      <c r="X22" s="403"/>
      <c r="Y22" s="166"/>
      <c r="Z22" s="130"/>
    </row>
    <row r="23" spans="1:28" s="223" customFormat="1" ht="27" customHeight="1" x14ac:dyDescent="0.25">
      <c r="A23" s="37">
        <v>7</v>
      </c>
      <c r="B23" s="19" t="s">
        <v>127</v>
      </c>
      <c r="C23" s="169">
        <v>-2.8000000000000001E-2</v>
      </c>
      <c r="D23" s="21">
        <v>1E-3</v>
      </c>
      <c r="E23" s="63">
        <v>-600</v>
      </c>
      <c r="F23" s="63">
        <v>-3000</v>
      </c>
      <c r="G23" s="66">
        <f>SUM(E23:F23)</f>
        <v>-3600</v>
      </c>
      <c r="H23" s="59"/>
      <c r="I23" s="108" t="s">
        <v>126</v>
      </c>
      <c r="J23" s="92">
        <v>300</v>
      </c>
      <c r="K23" s="86">
        <f>SUM(J21:J23)</f>
        <v>-200</v>
      </c>
      <c r="L23" s="106"/>
      <c r="M23" s="108"/>
      <c r="N23" s="63"/>
      <c r="O23" s="107" t="s">
        <v>126</v>
      </c>
      <c r="P23" s="63">
        <v>-300</v>
      </c>
      <c r="Q23" s="225">
        <f>SUM(N21:N23)+SUM(P21:P23)</f>
        <v>11300</v>
      </c>
      <c r="R23" s="75">
        <v>7500</v>
      </c>
      <c r="S23" s="360">
        <v>4781400</v>
      </c>
      <c r="T23" s="361">
        <v>4191400</v>
      </c>
      <c r="U23" s="362">
        <v>4191400</v>
      </c>
      <c r="V23" s="405">
        <v>-8.5999999999999993E-2</v>
      </c>
      <c r="W23" s="397">
        <v>-5.5E-2</v>
      </c>
      <c r="X23" s="406">
        <v>-0.05</v>
      </c>
      <c r="Y23" s="165">
        <v>0.02</v>
      </c>
      <c r="Z23" s="218">
        <v>104.22</v>
      </c>
    </row>
    <row r="24" spans="1:28" ht="27" customHeight="1" x14ac:dyDescent="0.25">
      <c r="A24" s="36"/>
      <c r="B24" s="15"/>
      <c r="C24" s="65"/>
      <c r="D24" s="171">
        <v>-7.4999999999999997E-2</v>
      </c>
      <c r="E24" s="67"/>
      <c r="F24" s="67"/>
      <c r="G24" s="69"/>
      <c r="H24" s="56"/>
      <c r="I24" s="107"/>
      <c r="J24" s="81"/>
      <c r="K24" s="78"/>
      <c r="L24" s="83"/>
      <c r="M24" s="107"/>
      <c r="N24" s="67"/>
      <c r="O24" s="123" t="s">
        <v>82</v>
      </c>
      <c r="P24" s="67">
        <v>5900</v>
      </c>
      <c r="Q24" s="227"/>
      <c r="R24" s="90"/>
      <c r="S24" s="358"/>
      <c r="T24" s="363"/>
      <c r="U24" s="366"/>
      <c r="V24" s="402"/>
      <c r="W24" s="175"/>
      <c r="X24" s="411"/>
      <c r="Y24" s="167"/>
      <c r="Z24" s="128">
        <v>103.96</v>
      </c>
      <c r="AA24" s="222"/>
      <c r="AB24" s="222"/>
    </row>
    <row r="25" spans="1:28" ht="27" customHeight="1" x14ac:dyDescent="0.25">
      <c r="A25" s="36"/>
      <c r="B25" s="15"/>
      <c r="C25" s="65"/>
      <c r="D25" s="172"/>
      <c r="E25" s="67"/>
      <c r="F25" s="67"/>
      <c r="G25" s="69"/>
      <c r="H25" s="56"/>
      <c r="I25" s="107" t="s">
        <v>168</v>
      </c>
      <c r="J25" s="81">
        <v>-300</v>
      </c>
      <c r="K25" s="82"/>
      <c r="L25" s="83"/>
      <c r="M25" s="107"/>
      <c r="N25" s="67"/>
      <c r="O25" s="107" t="s">
        <v>85</v>
      </c>
      <c r="P25" s="67">
        <v>100</v>
      </c>
      <c r="Q25" s="231"/>
      <c r="R25" s="90"/>
      <c r="S25" s="358"/>
      <c r="T25" s="363"/>
      <c r="U25" s="359"/>
      <c r="V25" s="404"/>
      <c r="W25" s="173"/>
      <c r="X25" s="408"/>
      <c r="Y25" s="166"/>
      <c r="Z25" s="130"/>
      <c r="AA25" s="222"/>
      <c r="AB25" s="222"/>
    </row>
    <row r="26" spans="1:28" ht="27" customHeight="1" x14ac:dyDescent="0.25">
      <c r="A26" s="37">
        <v>8</v>
      </c>
      <c r="B26" s="19" t="s">
        <v>130</v>
      </c>
      <c r="C26" s="169">
        <v>-2.8000000000000001E-2</v>
      </c>
      <c r="D26" s="21">
        <v>1E-3</v>
      </c>
      <c r="E26" s="63">
        <v>-1200</v>
      </c>
      <c r="F26" s="63">
        <v>16300</v>
      </c>
      <c r="G26" s="66">
        <f>SUM(E26:F26)</f>
        <v>15100</v>
      </c>
      <c r="H26" s="60"/>
      <c r="I26" s="108" t="s">
        <v>86</v>
      </c>
      <c r="J26" s="92">
        <v>300</v>
      </c>
      <c r="K26" s="86">
        <f>SUM(J24:J26)</f>
        <v>0</v>
      </c>
      <c r="L26" s="95"/>
      <c r="M26" s="108"/>
      <c r="N26" s="97"/>
      <c r="O26" s="108" t="s">
        <v>86</v>
      </c>
      <c r="P26" s="97">
        <v>-100</v>
      </c>
      <c r="Q26" s="225">
        <f>SUM(N24:N26)+SUM(P24:P26)</f>
        <v>5900</v>
      </c>
      <c r="R26" s="75">
        <v>21000</v>
      </c>
      <c r="S26" s="360">
        <v>4802400</v>
      </c>
      <c r="T26" s="369">
        <v>4202900</v>
      </c>
      <c r="U26" s="362">
        <v>4202900</v>
      </c>
      <c r="V26" s="405">
        <v>-8.5000000000000006E-2</v>
      </c>
      <c r="W26" s="397">
        <v>-5.5E-2</v>
      </c>
      <c r="X26" s="406">
        <v>-4.4999999999999998E-2</v>
      </c>
      <c r="Y26" s="165">
        <v>1.4999999999999999E-2</v>
      </c>
      <c r="Z26" s="129">
        <v>104.13</v>
      </c>
      <c r="AA26" s="222"/>
      <c r="AB26" s="222"/>
    </row>
    <row r="27" spans="1:28" ht="27" customHeight="1" x14ac:dyDescent="0.25">
      <c r="A27" s="36"/>
      <c r="B27" s="15"/>
      <c r="C27" s="65"/>
      <c r="D27" s="172">
        <v>-7.4999999999999997E-2</v>
      </c>
      <c r="E27" s="67"/>
      <c r="F27" s="67"/>
      <c r="G27" s="72"/>
      <c r="H27" s="58"/>
      <c r="I27" s="107" t="s">
        <v>168</v>
      </c>
      <c r="J27" s="80">
        <v>-600</v>
      </c>
      <c r="K27" s="82"/>
      <c r="L27" s="83"/>
      <c r="M27" s="107"/>
      <c r="N27" s="70"/>
      <c r="O27" s="107" t="s">
        <v>178</v>
      </c>
      <c r="P27" s="70">
        <v>25000</v>
      </c>
      <c r="Q27" s="370"/>
      <c r="R27" s="98"/>
      <c r="S27" s="371"/>
      <c r="T27" s="372"/>
      <c r="U27" s="366"/>
      <c r="V27" s="402"/>
      <c r="W27" s="176"/>
      <c r="X27" s="408"/>
      <c r="Y27" s="166"/>
      <c r="Z27" s="128">
        <v>104.1</v>
      </c>
      <c r="AA27" s="222"/>
      <c r="AB27" s="222"/>
    </row>
    <row r="28" spans="1:28" s="223" customFormat="1" ht="27" customHeight="1" x14ac:dyDescent="0.25">
      <c r="A28" s="36"/>
      <c r="B28" s="15"/>
      <c r="C28" s="65"/>
      <c r="D28" s="30"/>
      <c r="E28" s="67"/>
      <c r="F28" s="67"/>
      <c r="G28" s="72"/>
      <c r="H28" s="61"/>
      <c r="I28" s="107" t="s">
        <v>173</v>
      </c>
      <c r="J28" s="84">
        <v>-100</v>
      </c>
      <c r="K28" s="82"/>
      <c r="L28" s="83"/>
      <c r="M28" s="107"/>
      <c r="N28" s="67"/>
      <c r="O28" s="107" t="s">
        <v>85</v>
      </c>
      <c r="P28" s="67">
        <v>600</v>
      </c>
      <c r="Q28" s="111"/>
      <c r="R28" s="90"/>
      <c r="S28" s="371"/>
      <c r="T28" s="373"/>
      <c r="U28" s="359"/>
      <c r="V28" s="404"/>
      <c r="W28" s="173"/>
      <c r="X28" s="408"/>
      <c r="Y28" s="166"/>
      <c r="Z28" s="130"/>
    </row>
    <row r="29" spans="1:28" s="223" customFormat="1" ht="27" customHeight="1" x14ac:dyDescent="0.25">
      <c r="A29" s="37">
        <v>9</v>
      </c>
      <c r="B29" s="19" t="s">
        <v>133</v>
      </c>
      <c r="C29" s="395">
        <v>-3.2000000000000001E-2</v>
      </c>
      <c r="D29" s="177">
        <v>1E-3</v>
      </c>
      <c r="E29" s="63">
        <v>-1000</v>
      </c>
      <c r="F29" s="63">
        <v>-25600</v>
      </c>
      <c r="G29" s="73">
        <f>SUM(E29:F29)</f>
        <v>-26600</v>
      </c>
      <c r="H29" s="60"/>
      <c r="I29" s="108" t="s">
        <v>86</v>
      </c>
      <c r="J29" s="63">
        <v>100</v>
      </c>
      <c r="K29" s="86">
        <f>SUM(J27:J29)</f>
        <v>-600</v>
      </c>
      <c r="L29" s="109"/>
      <c r="M29" s="108"/>
      <c r="N29" s="63"/>
      <c r="O29" s="108" t="s">
        <v>86</v>
      </c>
      <c r="P29" s="63">
        <v>-100</v>
      </c>
      <c r="Q29" s="225">
        <f>SUM(N27:N29)+SUM(P27:P29)</f>
        <v>25500</v>
      </c>
      <c r="R29" s="88">
        <v>-1700</v>
      </c>
      <c r="S29" s="374">
        <v>4800700</v>
      </c>
      <c r="T29" s="369">
        <v>4191700</v>
      </c>
      <c r="U29" s="362">
        <v>4191600</v>
      </c>
      <c r="V29" s="405">
        <v>-0.09</v>
      </c>
      <c r="W29" s="397">
        <v>-5.5E-2</v>
      </c>
      <c r="X29" s="406">
        <v>-4.4999999999999998E-2</v>
      </c>
      <c r="Y29" s="165">
        <v>1.4999999999999999E-2</v>
      </c>
      <c r="Z29" s="129">
        <v>104.24</v>
      </c>
    </row>
    <row r="30" spans="1:28" s="223" customFormat="1" ht="27" customHeight="1" x14ac:dyDescent="0.25">
      <c r="A30" s="36"/>
      <c r="B30" s="15"/>
      <c r="C30" s="65"/>
      <c r="D30" s="30">
        <v>-0.08</v>
      </c>
      <c r="E30" s="67"/>
      <c r="F30" s="67"/>
      <c r="G30" s="72"/>
      <c r="H30" s="61"/>
      <c r="I30" s="202"/>
      <c r="J30" s="67"/>
      <c r="K30" s="82"/>
      <c r="L30" s="101"/>
      <c r="M30" s="107"/>
      <c r="N30" s="67"/>
      <c r="O30" s="123"/>
      <c r="P30" s="67"/>
      <c r="Q30" s="111"/>
      <c r="R30" s="67"/>
      <c r="S30" s="358"/>
      <c r="T30" s="372"/>
      <c r="U30" s="366"/>
      <c r="V30" s="402"/>
      <c r="W30" s="174"/>
      <c r="X30" s="412"/>
      <c r="Y30" s="167"/>
      <c r="Z30" s="128">
        <v>104.25</v>
      </c>
    </row>
    <row r="31" spans="1:28" ht="27" customHeight="1" x14ac:dyDescent="0.25">
      <c r="A31" s="36"/>
      <c r="B31" s="15"/>
      <c r="C31" s="65"/>
      <c r="D31" s="30"/>
      <c r="E31" s="67"/>
      <c r="F31" s="67"/>
      <c r="G31" s="72"/>
      <c r="H31" s="61"/>
      <c r="I31" s="107" t="s">
        <v>168</v>
      </c>
      <c r="J31" s="67">
        <v>-300</v>
      </c>
      <c r="K31" s="82"/>
      <c r="L31" s="101"/>
      <c r="M31" s="107"/>
      <c r="N31" s="67"/>
      <c r="O31" s="107" t="s">
        <v>173</v>
      </c>
      <c r="P31" s="67">
        <v>3000</v>
      </c>
      <c r="Q31" s="111"/>
      <c r="R31" s="67"/>
      <c r="S31" s="358"/>
      <c r="T31" s="363"/>
      <c r="U31" s="359"/>
      <c r="V31" s="404"/>
      <c r="W31" s="173"/>
      <c r="X31" s="408"/>
      <c r="Y31" s="166"/>
      <c r="Z31" s="130"/>
      <c r="AA31" s="222"/>
      <c r="AB31" s="222"/>
    </row>
    <row r="32" spans="1:28" ht="27" customHeight="1" x14ac:dyDescent="0.25">
      <c r="A32" s="37">
        <v>10</v>
      </c>
      <c r="B32" s="19" t="s">
        <v>134</v>
      </c>
      <c r="C32" s="169">
        <v>-3.2000000000000001E-2</v>
      </c>
      <c r="D32" s="21">
        <v>1E-3</v>
      </c>
      <c r="E32" s="63">
        <v>-2300</v>
      </c>
      <c r="F32" s="63">
        <v>-29500</v>
      </c>
      <c r="G32" s="73">
        <f>SUM(E32:F32)</f>
        <v>-31800</v>
      </c>
      <c r="H32" s="110"/>
      <c r="I32" s="108" t="s">
        <v>86</v>
      </c>
      <c r="J32" s="63">
        <v>100</v>
      </c>
      <c r="K32" s="86">
        <f>SUM(J30:J32)</f>
        <v>-200</v>
      </c>
      <c r="L32" s="91"/>
      <c r="M32" s="108"/>
      <c r="N32" s="63"/>
      <c r="O32" s="108" t="s">
        <v>86</v>
      </c>
      <c r="P32" s="63">
        <v>-300</v>
      </c>
      <c r="Q32" s="225">
        <f>SUM(N30:N32)+SUM(P30:P32)</f>
        <v>2700</v>
      </c>
      <c r="R32" s="88">
        <v>-29300</v>
      </c>
      <c r="S32" s="360">
        <v>4771400</v>
      </c>
      <c r="T32" s="361">
        <v>4162900</v>
      </c>
      <c r="U32" s="361">
        <v>4162900</v>
      </c>
      <c r="V32" s="405">
        <v>-0.09</v>
      </c>
      <c r="W32" s="397">
        <v>-5.5E-2</v>
      </c>
      <c r="X32" s="406">
        <v>-4.4999999999999998E-2</v>
      </c>
      <c r="Y32" s="165">
        <v>0.01</v>
      </c>
      <c r="Z32" s="129">
        <v>104.5</v>
      </c>
      <c r="AA32" s="222"/>
      <c r="AB32" s="222"/>
    </row>
    <row r="33" spans="1:28" s="223" customFormat="1" ht="27" customHeight="1" x14ac:dyDescent="0.25">
      <c r="A33" s="36"/>
      <c r="B33" s="39"/>
      <c r="C33" s="181"/>
      <c r="D33" s="139">
        <v>-0.08</v>
      </c>
      <c r="E33" s="70"/>
      <c r="F33" s="70"/>
      <c r="G33" s="76"/>
      <c r="H33" s="209"/>
      <c r="I33" s="123" t="s">
        <v>168</v>
      </c>
      <c r="J33" s="70">
        <v>-900</v>
      </c>
      <c r="K33" s="78"/>
      <c r="L33" s="105"/>
      <c r="M33" s="123"/>
      <c r="N33" s="70"/>
      <c r="O33" s="123"/>
      <c r="P33" s="70"/>
      <c r="Q33" s="78"/>
      <c r="R33" s="70"/>
      <c r="S33" s="375"/>
      <c r="T33" s="376"/>
      <c r="U33" s="377"/>
      <c r="V33" s="413"/>
      <c r="W33" s="174"/>
      <c r="X33" s="409"/>
      <c r="Y33" s="167"/>
      <c r="Z33" s="128">
        <v>103.93</v>
      </c>
    </row>
    <row r="34" spans="1:28" s="223" customFormat="1" ht="27" customHeight="1" x14ac:dyDescent="0.25">
      <c r="A34" s="36"/>
      <c r="B34" s="36"/>
      <c r="C34" s="180"/>
      <c r="D34" s="30"/>
      <c r="E34" s="67"/>
      <c r="F34" s="67"/>
      <c r="G34" s="72"/>
      <c r="H34" s="193"/>
      <c r="I34" s="107" t="s">
        <v>173</v>
      </c>
      <c r="J34" s="67">
        <v>-100</v>
      </c>
      <c r="K34" s="82"/>
      <c r="L34" s="93"/>
      <c r="M34" s="107"/>
      <c r="N34" s="67"/>
      <c r="O34" s="107" t="s">
        <v>85</v>
      </c>
      <c r="P34" s="67">
        <v>100</v>
      </c>
      <c r="Q34" s="82"/>
      <c r="R34" s="67"/>
      <c r="S34" s="378"/>
      <c r="T34" s="379"/>
      <c r="U34" s="380"/>
      <c r="V34" s="197"/>
      <c r="W34" s="173"/>
      <c r="X34" s="403"/>
      <c r="Y34" s="166"/>
      <c r="Z34" s="130"/>
    </row>
    <row r="35" spans="1:28" s="223" customFormat="1" ht="27" customHeight="1" x14ac:dyDescent="0.25">
      <c r="A35" s="37">
        <v>11</v>
      </c>
      <c r="B35" s="37" t="s">
        <v>135</v>
      </c>
      <c r="C35" s="169">
        <v>-0.03</v>
      </c>
      <c r="D35" s="177">
        <v>1E-3</v>
      </c>
      <c r="E35" s="63">
        <v>-1500</v>
      </c>
      <c r="F35" s="63">
        <v>-1100</v>
      </c>
      <c r="G35" s="73">
        <f>SUM(E35:F35)</f>
        <v>-2600</v>
      </c>
      <c r="H35" s="110"/>
      <c r="I35" s="108" t="s">
        <v>86</v>
      </c>
      <c r="J35" s="63">
        <v>300</v>
      </c>
      <c r="K35" s="86">
        <f>SUM(J33:J35)</f>
        <v>-700</v>
      </c>
      <c r="L35" s="87"/>
      <c r="M35" s="108"/>
      <c r="N35" s="63"/>
      <c r="O35" s="108" t="s">
        <v>86</v>
      </c>
      <c r="P35" s="103">
        <v>-200</v>
      </c>
      <c r="Q35" s="225">
        <f>SUM(N33:N35)+SUM(P33:P35)</f>
        <v>-100</v>
      </c>
      <c r="R35" s="103">
        <v>-3400</v>
      </c>
      <c r="S35" s="381">
        <v>4768000</v>
      </c>
      <c r="T35" s="361">
        <v>4180500</v>
      </c>
      <c r="U35" s="382">
        <v>4180500</v>
      </c>
      <c r="V35" s="405">
        <v>-8.7999999999999995E-2</v>
      </c>
      <c r="W35" s="397">
        <v>-5.5E-2</v>
      </c>
      <c r="X35" s="407">
        <v>-0.05</v>
      </c>
      <c r="Y35" s="165">
        <v>0.01</v>
      </c>
      <c r="Z35" s="129">
        <v>104.26</v>
      </c>
    </row>
    <row r="36" spans="1:28" s="223" customFormat="1" ht="27" customHeight="1" x14ac:dyDescent="0.25">
      <c r="A36" s="36"/>
      <c r="B36" s="39"/>
      <c r="C36" s="181"/>
      <c r="D36" s="139">
        <v>-0.08</v>
      </c>
      <c r="E36" s="70"/>
      <c r="F36" s="70"/>
      <c r="G36" s="76"/>
      <c r="H36" s="209"/>
      <c r="I36" s="123"/>
      <c r="J36" s="70"/>
      <c r="K36" s="78"/>
      <c r="L36" s="105"/>
      <c r="M36" s="123"/>
      <c r="N36" s="70"/>
      <c r="O36" s="123"/>
      <c r="P36" s="70"/>
      <c r="Q36" s="78"/>
      <c r="R36" s="70"/>
      <c r="S36" s="375"/>
      <c r="T36" s="376"/>
      <c r="U36" s="377"/>
      <c r="V36" s="413"/>
      <c r="W36" s="174"/>
      <c r="X36" s="409"/>
      <c r="Y36" s="167"/>
      <c r="Z36" s="128">
        <v>103.86</v>
      </c>
    </row>
    <row r="37" spans="1:28" s="223" customFormat="1" ht="27" customHeight="1" x14ac:dyDescent="0.25">
      <c r="A37" s="36"/>
      <c r="B37" s="36"/>
      <c r="C37" s="180"/>
      <c r="D37" s="30"/>
      <c r="E37" s="67"/>
      <c r="F37" s="67"/>
      <c r="G37" s="72"/>
      <c r="H37" s="193"/>
      <c r="I37" s="107" t="s">
        <v>168</v>
      </c>
      <c r="J37" s="67">
        <v>-700</v>
      </c>
      <c r="K37" s="82"/>
      <c r="L37" s="93"/>
      <c r="M37" s="107"/>
      <c r="N37" s="67"/>
      <c r="O37" s="107" t="s">
        <v>82</v>
      </c>
      <c r="P37" s="67">
        <v>13900</v>
      </c>
      <c r="Q37" s="82"/>
      <c r="R37" s="67"/>
      <c r="S37" s="378"/>
      <c r="T37" s="379"/>
      <c r="U37" s="380"/>
      <c r="V37" s="197"/>
      <c r="W37" s="173"/>
      <c r="X37" s="403"/>
      <c r="Y37" s="166"/>
      <c r="Z37" s="130"/>
    </row>
    <row r="38" spans="1:28" s="223" customFormat="1" ht="27" customHeight="1" x14ac:dyDescent="0.25">
      <c r="A38" s="37">
        <v>14</v>
      </c>
      <c r="B38" s="37" t="s">
        <v>127</v>
      </c>
      <c r="C38" s="169">
        <v>-2.8000000000000001E-2</v>
      </c>
      <c r="D38" s="177">
        <v>1E-3</v>
      </c>
      <c r="E38" s="63">
        <v>-1200</v>
      </c>
      <c r="F38" s="63">
        <v>-16600</v>
      </c>
      <c r="G38" s="73">
        <f>SUM(E38:F38)</f>
        <v>-17800</v>
      </c>
      <c r="H38" s="110"/>
      <c r="I38" s="108" t="s">
        <v>86</v>
      </c>
      <c r="J38" s="63">
        <v>200</v>
      </c>
      <c r="K38" s="86">
        <f>SUM(J36:J38)</f>
        <v>-500</v>
      </c>
      <c r="L38" s="87"/>
      <c r="M38" s="108"/>
      <c r="N38" s="63"/>
      <c r="O38" s="108" t="s">
        <v>86</v>
      </c>
      <c r="P38" s="103">
        <v>-1300</v>
      </c>
      <c r="Q38" s="225">
        <f>SUM(N36:N38)+SUM(P36:P38)</f>
        <v>12600</v>
      </c>
      <c r="R38" s="103">
        <v>-5700</v>
      </c>
      <c r="S38" s="381">
        <v>4762300</v>
      </c>
      <c r="T38" s="361">
        <v>4215600</v>
      </c>
      <c r="U38" s="382">
        <v>4215600</v>
      </c>
      <c r="V38" s="405">
        <v>-9.6000000000000002E-2</v>
      </c>
      <c r="W38" s="397">
        <v>-5.5E-2</v>
      </c>
      <c r="X38" s="407">
        <v>-4.4999999999999998E-2</v>
      </c>
      <c r="Y38" s="165">
        <v>0.01</v>
      </c>
      <c r="Z38" s="129">
        <v>104.06</v>
      </c>
    </row>
    <row r="39" spans="1:28" ht="27" customHeight="1" x14ac:dyDescent="0.25">
      <c r="A39" s="36"/>
      <c r="B39" s="15"/>
      <c r="C39" s="180"/>
      <c r="D39" s="30">
        <v>-0.08</v>
      </c>
      <c r="E39" s="67"/>
      <c r="F39" s="67"/>
      <c r="G39" s="72"/>
      <c r="H39" s="193"/>
      <c r="I39" s="107" t="s">
        <v>168</v>
      </c>
      <c r="J39" s="67">
        <v>-1100</v>
      </c>
      <c r="K39" s="82"/>
      <c r="L39" s="93"/>
      <c r="M39" s="107"/>
      <c r="N39" s="67"/>
      <c r="O39" s="107"/>
      <c r="P39" s="104"/>
      <c r="Q39" s="227"/>
      <c r="R39" s="104"/>
      <c r="S39" s="383"/>
      <c r="T39" s="379"/>
      <c r="U39" s="364"/>
      <c r="V39" s="197"/>
      <c r="W39" s="173"/>
      <c r="X39" s="403"/>
      <c r="Y39" s="197"/>
      <c r="Z39" s="130">
        <v>104</v>
      </c>
      <c r="AA39" s="222"/>
      <c r="AB39" s="222"/>
    </row>
    <row r="40" spans="1:28" ht="27" customHeight="1" x14ac:dyDescent="0.25">
      <c r="A40" s="36"/>
      <c r="B40" s="15"/>
      <c r="C40" s="180"/>
      <c r="D40" s="30"/>
      <c r="E40" s="67"/>
      <c r="F40" s="67"/>
      <c r="G40" s="72"/>
      <c r="H40" s="193"/>
      <c r="I40" s="107" t="s">
        <v>173</v>
      </c>
      <c r="J40" s="67">
        <v>-100</v>
      </c>
      <c r="K40" s="82"/>
      <c r="L40" s="93"/>
      <c r="M40" s="107"/>
      <c r="N40" s="67"/>
      <c r="O40" s="107" t="s">
        <v>178</v>
      </c>
      <c r="P40" s="104">
        <v>25000</v>
      </c>
      <c r="Q40" s="227"/>
      <c r="R40" s="104"/>
      <c r="S40" s="383"/>
      <c r="T40" s="379"/>
      <c r="U40" s="364"/>
      <c r="V40" s="197"/>
      <c r="W40" s="173"/>
      <c r="X40" s="403"/>
      <c r="Y40" s="166"/>
      <c r="Z40" s="130"/>
      <c r="AA40" s="222"/>
      <c r="AB40" s="222"/>
    </row>
    <row r="41" spans="1:28" ht="27" customHeight="1" x14ac:dyDescent="0.25">
      <c r="A41" s="36"/>
      <c r="B41" s="15"/>
      <c r="C41" s="180"/>
      <c r="D41" s="30"/>
      <c r="E41" s="67"/>
      <c r="F41" s="67"/>
      <c r="G41" s="72"/>
      <c r="H41" s="193"/>
      <c r="I41" s="107" t="s">
        <v>86</v>
      </c>
      <c r="J41" s="67">
        <v>1300</v>
      </c>
      <c r="K41" s="82"/>
      <c r="L41" s="93"/>
      <c r="M41" s="107"/>
      <c r="N41" s="67"/>
      <c r="O41" s="107" t="s">
        <v>86</v>
      </c>
      <c r="P41" s="104">
        <v>-100</v>
      </c>
      <c r="Q41" s="227"/>
      <c r="R41" s="104"/>
      <c r="S41" s="383"/>
      <c r="T41" s="379"/>
      <c r="U41" s="364"/>
      <c r="V41" s="197"/>
      <c r="W41" s="173"/>
      <c r="X41" s="403"/>
      <c r="Y41" s="166"/>
      <c r="Z41" s="130"/>
      <c r="AA41" s="222"/>
      <c r="AB41" s="222"/>
    </row>
    <row r="42" spans="1:28" ht="27" customHeight="1" x14ac:dyDescent="0.25">
      <c r="A42" s="37">
        <v>15</v>
      </c>
      <c r="B42" s="19" t="s">
        <v>130</v>
      </c>
      <c r="C42" s="169">
        <v>-2.3E-2</v>
      </c>
      <c r="D42" s="21">
        <v>1E-3</v>
      </c>
      <c r="E42" s="75">
        <v>-1900</v>
      </c>
      <c r="F42" s="63">
        <v>77100</v>
      </c>
      <c r="G42" s="73">
        <f>SUM(E42:F42)</f>
        <v>75200</v>
      </c>
      <c r="H42" s="60"/>
      <c r="I42" s="108" t="s">
        <v>202</v>
      </c>
      <c r="J42" s="63">
        <v>-49000</v>
      </c>
      <c r="K42" s="86">
        <f>SUM(J39:J42)</f>
        <v>-48900</v>
      </c>
      <c r="L42" s="95"/>
      <c r="M42" s="108"/>
      <c r="N42" s="63"/>
      <c r="O42" s="108" t="s">
        <v>202</v>
      </c>
      <c r="P42" s="103">
        <v>54700</v>
      </c>
      <c r="Q42" s="225">
        <f>SUM(N39:N42)+SUM(P39:P42)</f>
        <v>79600</v>
      </c>
      <c r="R42" s="230">
        <v>105900</v>
      </c>
      <c r="S42" s="381">
        <v>4868200</v>
      </c>
      <c r="T42" s="361">
        <v>4270500</v>
      </c>
      <c r="U42" s="362">
        <v>4270500</v>
      </c>
      <c r="V42" s="405">
        <v>-9.6000000000000002E-2</v>
      </c>
      <c r="W42" s="397">
        <v>-5.5E-2</v>
      </c>
      <c r="X42" s="406">
        <v>-4.4999999999999998E-2</v>
      </c>
      <c r="Y42" s="165">
        <v>0</v>
      </c>
      <c r="Z42" s="129">
        <v>104.15</v>
      </c>
      <c r="AA42" s="224"/>
      <c r="AB42" s="222"/>
    </row>
    <row r="43" spans="1:28" ht="27" customHeight="1" x14ac:dyDescent="0.25">
      <c r="A43" s="36"/>
      <c r="B43" s="15"/>
      <c r="C43" s="180"/>
      <c r="D43" s="216">
        <v>-7.4999999999999997E-2</v>
      </c>
      <c r="E43" s="67"/>
      <c r="F43" s="67"/>
      <c r="G43" s="72"/>
      <c r="H43" s="61"/>
      <c r="I43" s="107" t="s">
        <v>172</v>
      </c>
      <c r="J43" s="67">
        <v>-1900</v>
      </c>
      <c r="K43" s="82"/>
      <c r="L43" s="192"/>
      <c r="M43" s="107"/>
      <c r="N43" s="67"/>
      <c r="O43" s="107"/>
      <c r="P43" s="104"/>
      <c r="Q43" s="231"/>
      <c r="R43" s="104"/>
      <c r="S43" s="383"/>
      <c r="T43" s="379"/>
      <c r="U43" s="364"/>
      <c r="V43" s="197"/>
      <c r="W43" s="173"/>
      <c r="X43" s="403"/>
      <c r="Y43" s="166"/>
      <c r="Z43" s="130">
        <v>103.41</v>
      </c>
      <c r="AA43" s="223"/>
      <c r="AB43" s="222"/>
    </row>
    <row r="44" spans="1:28" ht="27" customHeight="1" x14ac:dyDescent="0.25">
      <c r="A44" s="36"/>
      <c r="B44" s="15"/>
      <c r="C44" s="65"/>
      <c r="D44" s="172"/>
      <c r="E44" s="194"/>
      <c r="F44" s="67"/>
      <c r="G44" s="74"/>
      <c r="H44" s="121"/>
      <c r="I44" s="107" t="s">
        <v>168</v>
      </c>
      <c r="J44" s="104">
        <v>-100</v>
      </c>
      <c r="K44" s="82"/>
      <c r="L44" s="96"/>
      <c r="M44" s="107"/>
      <c r="N44" s="67"/>
      <c r="O44" s="107"/>
      <c r="P44" s="67"/>
      <c r="Q44" s="113"/>
      <c r="R44" s="90"/>
      <c r="S44" s="358"/>
      <c r="T44" s="384"/>
      <c r="U44" s="385"/>
      <c r="V44" s="404"/>
      <c r="W44" s="176"/>
      <c r="X44" s="403"/>
      <c r="Y44" s="197"/>
      <c r="Z44" s="130"/>
      <c r="AA44" s="224"/>
      <c r="AB44" s="222"/>
    </row>
    <row r="45" spans="1:28" ht="27" customHeight="1" x14ac:dyDescent="0.25">
      <c r="A45" s="37">
        <v>16</v>
      </c>
      <c r="B45" s="19" t="s">
        <v>133</v>
      </c>
      <c r="C45" s="169">
        <v>-3.3000000000000002E-2</v>
      </c>
      <c r="D45" s="21">
        <v>1E-3</v>
      </c>
      <c r="E45" s="75">
        <v>-2100</v>
      </c>
      <c r="F45" s="63">
        <v>-39900</v>
      </c>
      <c r="G45" s="73">
        <f>SUM(E45:F45)</f>
        <v>-42000</v>
      </c>
      <c r="H45" s="120"/>
      <c r="I45" s="108" t="s">
        <v>86</v>
      </c>
      <c r="J45" s="103">
        <v>100</v>
      </c>
      <c r="K45" s="86">
        <f>SUM(J43:J45)</f>
        <v>-1900</v>
      </c>
      <c r="L45" s="87"/>
      <c r="M45" s="108" t="s">
        <v>172</v>
      </c>
      <c r="N45" s="63">
        <v>3500</v>
      </c>
      <c r="O45" s="108" t="s">
        <v>86</v>
      </c>
      <c r="P45" s="421">
        <v>-1000</v>
      </c>
      <c r="Q45" s="225">
        <f>SUM(N43:N45)+SUM(P43:P45)</f>
        <v>2500</v>
      </c>
      <c r="R45" s="88">
        <v>-41400</v>
      </c>
      <c r="S45" s="360">
        <v>4826800</v>
      </c>
      <c r="T45" s="361">
        <v>4242400</v>
      </c>
      <c r="U45" s="362">
        <v>2872900</v>
      </c>
      <c r="V45" s="405">
        <v>-9.6000000000000002E-2</v>
      </c>
      <c r="W45" s="397">
        <v>-5.5E-2</v>
      </c>
      <c r="X45" s="406">
        <v>-0.05</v>
      </c>
      <c r="Y45" s="165">
        <v>5.0000000000000001E-3</v>
      </c>
      <c r="Z45" s="129">
        <v>103.72</v>
      </c>
      <c r="AA45" s="224"/>
      <c r="AB45" s="222"/>
    </row>
    <row r="46" spans="1:28" ht="27" customHeight="1" x14ac:dyDescent="0.25">
      <c r="A46" s="36"/>
      <c r="B46" s="15"/>
      <c r="C46" s="180"/>
      <c r="D46" s="30">
        <v>-7.4999999999999997E-2</v>
      </c>
      <c r="E46" s="67"/>
      <c r="F46" s="67"/>
      <c r="G46" s="72"/>
      <c r="H46" s="185"/>
      <c r="I46" s="107"/>
      <c r="J46" s="104"/>
      <c r="K46" s="82"/>
      <c r="L46" s="93"/>
      <c r="M46" s="107"/>
      <c r="N46" s="67"/>
      <c r="O46" s="107" t="s">
        <v>82</v>
      </c>
      <c r="P46" s="67">
        <v>15100</v>
      </c>
      <c r="Q46" s="188"/>
      <c r="R46" s="67"/>
      <c r="S46" s="378"/>
      <c r="T46" s="379"/>
      <c r="U46" s="364"/>
      <c r="V46" s="197"/>
      <c r="W46" s="173"/>
      <c r="X46" s="403"/>
      <c r="Y46" s="166"/>
      <c r="Z46" s="130">
        <v>103.15</v>
      </c>
      <c r="AA46" s="224"/>
      <c r="AB46" s="222"/>
    </row>
    <row r="47" spans="1:28" ht="27" customHeight="1" x14ac:dyDescent="0.25">
      <c r="A47" s="36"/>
      <c r="B47" s="12"/>
      <c r="C47" s="180"/>
      <c r="D47" s="30"/>
      <c r="E47" s="67"/>
      <c r="F47" s="67"/>
      <c r="G47" s="72"/>
      <c r="H47" s="185"/>
      <c r="I47" s="107" t="s">
        <v>168</v>
      </c>
      <c r="J47" s="104">
        <v>-500</v>
      </c>
      <c r="K47" s="82"/>
      <c r="L47" s="93"/>
      <c r="M47" s="107"/>
      <c r="N47" s="99"/>
      <c r="O47" s="107" t="s">
        <v>168</v>
      </c>
      <c r="P47" s="67">
        <v>6000</v>
      </c>
      <c r="Q47" s="188"/>
      <c r="R47" s="67"/>
      <c r="S47" s="378"/>
      <c r="T47" s="379"/>
      <c r="U47" s="364"/>
      <c r="V47" s="197"/>
      <c r="W47" s="173"/>
      <c r="X47" s="403"/>
      <c r="Y47" s="166"/>
      <c r="Z47" s="130"/>
      <c r="AA47" s="224"/>
      <c r="AB47" s="222"/>
    </row>
    <row r="48" spans="1:28" s="223" customFormat="1" ht="27" customHeight="1" x14ac:dyDescent="0.25">
      <c r="A48" s="37">
        <v>17</v>
      </c>
      <c r="B48" s="189" t="s">
        <v>134</v>
      </c>
      <c r="C48" s="169">
        <v>-2.7E-2</v>
      </c>
      <c r="D48" s="317">
        <v>1E-3</v>
      </c>
      <c r="E48" s="63">
        <v>-2700</v>
      </c>
      <c r="F48" s="63">
        <v>4100</v>
      </c>
      <c r="G48" s="73">
        <f>SUM(E48:F48)</f>
        <v>1400</v>
      </c>
      <c r="H48" s="190"/>
      <c r="I48" s="108" t="s">
        <v>86</v>
      </c>
      <c r="J48" s="103">
        <v>1000</v>
      </c>
      <c r="K48" s="86">
        <f>SUM(J46:J48)</f>
        <v>500</v>
      </c>
      <c r="L48" s="87"/>
      <c r="M48" s="108"/>
      <c r="N48" s="63"/>
      <c r="O48" s="108" t="s">
        <v>86</v>
      </c>
      <c r="P48" s="63">
        <v>-100</v>
      </c>
      <c r="Q48" s="225">
        <f>SUM(N46:N48)+SUM(P46:P48)</f>
        <v>21000</v>
      </c>
      <c r="R48" s="63">
        <v>22900</v>
      </c>
      <c r="S48" s="360">
        <v>4849700</v>
      </c>
      <c r="T48" s="361">
        <v>4269100</v>
      </c>
      <c r="U48" s="362">
        <v>4220100</v>
      </c>
      <c r="V48" s="410">
        <v>-9.6000000000000002E-2</v>
      </c>
      <c r="W48" s="401">
        <v>-5.5E-2</v>
      </c>
      <c r="X48" s="406">
        <v>-0.05</v>
      </c>
      <c r="Y48" s="165">
        <v>5.0000000000000001E-3</v>
      </c>
      <c r="Z48" s="129">
        <v>103.56</v>
      </c>
      <c r="AA48" s="224"/>
    </row>
    <row r="49" spans="1:27" s="223" customFormat="1" ht="27" customHeight="1" x14ac:dyDescent="0.25">
      <c r="A49" s="36"/>
      <c r="B49" s="15"/>
      <c r="C49" s="65"/>
      <c r="D49" s="30">
        <v>-0.08</v>
      </c>
      <c r="E49" s="67"/>
      <c r="F49" s="67"/>
      <c r="G49" s="72"/>
      <c r="H49" s="61"/>
      <c r="I49" s="107" t="s">
        <v>168</v>
      </c>
      <c r="J49" s="104">
        <v>-1300</v>
      </c>
      <c r="K49" s="82"/>
      <c r="L49" s="93"/>
      <c r="M49" s="107"/>
      <c r="N49" s="67"/>
      <c r="O49" s="107"/>
      <c r="P49" s="67"/>
      <c r="Q49" s="113"/>
      <c r="R49" s="67"/>
      <c r="S49" s="358"/>
      <c r="T49" s="363"/>
      <c r="U49" s="359"/>
      <c r="V49" s="404"/>
      <c r="W49" s="173"/>
      <c r="X49" s="408"/>
      <c r="Y49" s="166"/>
      <c r="Z49" s="217">
        <v>103.09</v>
      </c>
      <c r="AA49" s="224"/>
    </row>
    <row r="50" spans="1:27" s="223" customFormat="1" ht="27" customHeight="1" x14ac:dyDescent="0.25">
      <c r="A50" s="36"/>
      <c r="B50" s="15"/>
      <c r="C50" s="65"/>
      <c r="D50" s="30"/>
      <c r="E50" s="67"/>
      <c r="F50" s="67"/>
      <c r="G50" s="72"/>
      <c r="H50" s="61"/>
      <c r="I50" s="107" t="s">
        <v>173</v>
      </c>
      <c r="J50" s="104">
        <v>-1000</v>
      </c>
      <c r="K50" s="82"/>
      <c r="L50" s="93"/>
      <c r="M50" s="107"/>
      <c r="N50" s="67"/>
      <c r="O50" s="107"/>
      <c r="P50" s="67"/>
      <c r="Q50" s="113"/>
      <c r="R50" s="67"/>
      <c r="S50" s="358"/>
      <c r="T50" s="363"/>
      <c r="U50" s="359"/>
      <c r="V50" s="404"/>
      <c r="W50" s="173"/>
      <c r="X50" s="408"/>
      <c r="Y50" s="166"/>
      <c r="Z50" s="217"/>
      <c r="AA50" s="224"/>
    </row>
    <row r="51" spans="1:27" s="223" customFormat="1" ht="27" customHeight="1" x14ac:dyDescent="0.25">
      <c r="A51" s="36"/>
      <c r="B51" s="15"/>
      <c r="C51" s="65"/>
      <c r="D51" s="30"/>
      <c r="E51" s="67"/>
      <c r="F51" s="67"/>
      <c r="G51" s="72"/>
      <c r="H51" s="61"/>
      <c r="I51" s="107" t="s">
        <v>179</v>
      </c>
      <c r="J51" s="104">
        <v>-100</v>
      </c>
      <c r="K51" s="82"/>
      <c r="L51" s="93"/>
      <c r="M51" s="107"/>
      <c r="N51" s="67"/>
      <c r="O51" s="107"/>
      <c r="P51" s="67"/>
      <c r="Q51" s="113"/>
      <c r="R51" s="67"/>
      <c r="S51" s="358"/>
      <c r="T51" s="363"/>
      <c r="U51" s="359"/>
      <c r="V51" s="404"/>
      <c r="W51" s="173"/>
      <c r="X51" s="408"/>
      <c r="Y51" s="166"/>
      <c r="Z51" s="217"/>
      <c r="AA51" s="224"/>
    </row>
    <row r="52" spans="1:27" s="223" customFormat="1" ht="27" customHeight="1" x14ac:dyDescent="0.25">
      <c r="A52" s="37">
        <v>18</v>
      </c>
      <c r="B52" s="19" t="s">
        <v>135</v>
      </c>
      <c r="C52" s="169">
        <v>-2.1999999999999999E-2</v>
      </c>
      <c r="D52" s="177">
        <v>1E-3</v>
      </c>
      <c r="E52" s="63">
        <v>-2700</v>
      </c>
      <c r="F52" s="63">
        <v>19700</v>
      </c>
      <c r="G52" s="73">
        <f>SUM(E52:F52)</f>
        <v>17000</v>
      </c>
      <c r="H52" s="60"/>
      <c r="I52" s="108" t="s">
        <v>86</v>
      </c>
      <c r="J52" s="103">
        <v>100</v>
      </c>
      <c r="K52" s="86">
        <f>SUM(J49:J52)</f>
        <v>-2300</v>
      </c>
      <c r="L52" s="87"/>
      <c r="M52" s="108"/>
      <c r="N52" s="63"/>
      <c r="O52" s="108" t="s">
        <v>86</v>
      </c>
      <c r="P52" s="63">
        <v>-300</v>
      </c>
      <c r="Q52" s="225">
        <f>SUM(N49:N52)+SUM(P49:P52)</f>
        <v>-300</v>
      </c>
      <c r="R52" s="63">
        <v>14400</v>
      </c>
      <c r="S52" s="360">
        <v>4864100</v>
      </c>
      <c r="T52" s="361">
        <v>4266400</v>
      </c>
      <c r="U52" s="362">
        <v>4264400</v>
      </c>
      <c r="V52" s="410">
        <v>-9.9000000000000005E-2</v>
      </c>
      <c r="W52" s="397">
        <v>-5.5E-2</v>
      </c>
      <c r="X52" s="406">
        <v>-4.4999999999999998E-2</v>
      </c>
      <c r="Y52" s="165">
        <v>5.0000000000000001E-3</v>
      </c>
      <c r="Z52" s="218">
        <v>103.48</v>
      </c>
      <c r="AA52" s="224"/>
    </row>
    <row r="53" spans="1:27" s="223" customFormat="1" ht="27" customHeight="1" x14ac:dyDescent="0.25">
      <c r="A53" s="39"/>
      <c r="B53" s="15"/>
      <c r="C53" s="64"/>
      <c r="D53" s="139">
        <v>-7.4999999999999997E-2</v>
      </c>
      <c r="E53" s="70"/>
      <c r="F53" s="70"/>
      <c r="G53" s="76"/>
      <c r="H53" s="126"/>
      <c r="I53" s="123"/>
      <c r="J53" s="104"/>
      <c r="K53" s="78"/>
      <c r="L53" s="105"/>
      <c r="M53" s="107"/>
      <c r="N53" s="70"/>
      <c r="O53" s="107"/>
      <c r="P53" s="70"/>
      <c r="Q53" s="112"/>
      <c r="R53" s="70"/>
      <c r="S53" s="367"/>
      <c r="T53" s="368"/>
      <c r="U53" s="366"/>
      <c r="V53" s="402"/>
      <c r="W53" s="174"/>
      <c r="X53" s="412"/>
      <c r="Y53" s="167"/>
      <c r="Z53" s="128">
        <v>103.26</v>
      </c>
      <c r="AA53" s="224"/>
    </row>
    <row r="54" spans="1:27" s="223" customFormat="1" ht="27" customHeight="1" x14ac:dyDescent="0.25">
      <c r="A54" s="36"/>
      <c r="B54" s="15"/>
      <c r="C54" s="65"/>
      <c r="D54" s="30"/>
      <c r="E54" s="67"/>
      <c r="F54" s="67"/>
      <c r="G54" s="72"/>
      <c r="H54" s="191"/>
      <c r="I54" s="107" t="s">
        <v>168</v>
      </c>
      <c r="J54" s="104">
        <v>-600</v>
      </c>
      <c r="K54" s="82"/>
      <c r="L54" s="93"/>
      <c r="M54" s="107"/>
      <c r="N54" s="67"/>
      <c r="O54" s="107" t="s">
        <v>85</v>
      </c>
      <c r="P54" s="67">
        <v>100</v>
      </c>
      <c r="Q54" s="113"/>
      <c r="R54" s="67"/>
      <c r="S54" s="358"/>
      <c r="T54" s="363"/>
      <c r="U54" s="359"/>
      <c r="V54" s="404"/>
      <c r="W54" s="173"/>
      <c r="X54" s="408"/>
      <c r="Y54" s="166"/>
      <c r="Z54" s="130"/>
      <c r="AA54" s="224"/>
    </row>
    <row r="55" spans="1:27" s="223" customFormat="1" ht="27" customHeight="1" x14ac:dyDescent="0.25">
      <c r="A55" s="37">
        <v>21</v>
      </c>
      <c r="B55" s="37" t="s">
        <v>127</v>
      </c>
      <c r="C55" s="169">
        <v>-2.1999999999999999E-2</v>
      </c>
      <c r="D55" s="177">
        <v>1E-3</v>
      </c>
      <c r="E55" s="63">
        <v>-1900</v>
      </c>
      <c r="F55" s="63">
        <v>66100</v>
      </c>
      <c r="G55" s="73">
        <f>SUM(E55:F55)</f>
        <v>64200</v>
      </c>
      <c r="H55" s="60"/>
      <c r="I55" s="108" t="s">
        <v>86</v>
      </c>
      <c r="J55" s="103">
        <v>300</v>
      </c>
      <c r="K55" s="86">
        <f>SUM(J53:J55)</f>
        <v>-300</v>
      </c>
      <c r="L55" s="87"/>
      <c r="M55" s="108"/>
      <c r="N55" s="63"/>
      <c r="O55" s="108" t="s">
        <v>86</v>
      </c>
      <c r="P55" s="63">
        <v>-100</v>
      </c>
      <c r="Q55" s="225">
        <f>SUM(N53:N55)+SUM(P53:P55)</f>
        <v>0</v>
      </c>
      <c r="R55" s="63">
        <v>63900</v>
      </c>
      <c r="S55" s="360">
        <v>4928000</v>
      </c>
      <c r="T55" s="361">
        <v>4349300</v>
      </c>
      <c r="U55" s="362">
        <v>4347100</v>
      </c>
      <c r="V55" s="405">
        <v>-0.10299999999999999</v>
      </c>
      <c r="W55" s="397">
        <v>-5.5E-2</v>
      </c>
      <c r="X55" s="406">
        <v>-0.05</v>
      </c>
      <c r="Y55" s="165">
        <v>0.01</v>
      </c>
      <c r="Z55" s="129">
        <v>103.64</v>
      </c>
      <c r="AA55" s="224"/>
    </row>
    <row r="56" spans="1:27" s="223" customFormat="1" ht="27" customHeight="1" x14ac:dyDescent="0.25">
      <c r="A56" s="36"/>
      <c r="B56" s="15"/>
      <c r="C56" s="180"/>
      <c r="D56" s="30">
        <v>-7.4999999999999997E-2</v>
      </c>
      <c r="E56" s="67"/>
      <c r="F56" s="67"/>
      <c r="G56" s="72"/>
      <c r="H56" s="61"/>
      <c r="I56" s="107" t="s">
        <v>168</v>
      </c>
      <c r="J56" s="104">
        <v>-300</v>
      </c>
      <c r="K56" s="82"/>
      <c r="L56" s="93"/>
      <c r="M56" s="107"/>
      <c r="N56" s="67"/>
      <c r="O56" s="107" t="s">
        <v>178</v>
      </c>
      <c r="P56" s="67">
        <v>20000</v>
      </c>
      <c r="Q56" s="82"/>
      <c r="R56" s="67"/>
      <c r="S56" s="378"/>
      <c r="T56" s="379"/>
      <c r="U56" s="364"/>
      <c r="V56" s="197"/>
      <c r="W56" s="173"/>
      <c r="X56" s="403"/>
      <c r="Y56" s="166"/>
      <c r="Z56" s="130">
        <v>103.29</v>
      </c>
      <c r="AA56" s="224"/>
    </row>
    <row r="57" spans="1:27" s="223" customFormat="1" ht="27" customHeight="1" x14ac:dyDescent="0.25">
      <c r="A57" s="36"/>
      <c r="B57" s="15"/>
      <c r="C57" s="180"/>
      <c r="D57" s="30"/>
      <c r="E57" s="67"/>
      <c r="F57" s="67"/>
      <c r="G57" s="72"/>
      <c r="H57" s="61"/>
      <c r="I57" s="107" t="s">
        <v>173</v>
      </c>
      <c r="J57" s="104">
        <v>-200</v>
      </c>
      <c r="K57" s="82"/>
      <c r="L57" s="93"/>
      <c r="M57" s="107"/>
      <c r="N57" s="67"/>
      <c r="O57" s="107" t="s">
        <v>82</v>
      </c>
      <c r="P57" s="67">
        <v>13800</v>
      </c>
      <c r="Q57" s="82"/>
      <c r="R57" s="67"/>
      <c r="S57" s="378"/>
      <c r="T57" s="379"/>
      <c r="U57" s="364"/>
      <c r="V57" s="197"/>
      <c r="W57" s="173"/>
      <c r="X57" s="403"/>
      <c r="Y57" s="166"/>
      <c r="Z57" s="130"/>
      <c r="AA57" s="224"/>
    </row>
    <row r="58" spans="1:27" s="223" customFormat="1" ht="27" customHeight="1" x14ac:dyDescent="0.25">
      <c r="A58" s="37">
        <v>22</v>
      </c>
      <c r="B58" s="19" t="s">
        <v>130</v>
      </c>
      <c r="C58" s="169">
        <v>-0.02</v>
      </c>
      <c r="D58" s="177">
        <v>1E-3</v>
      </c>
      <c r="E58" s="63">
        <v>-2300</v>
      </c>
      <c r="F58" s="63">
        <v>1100</v>
      </c>
      <c r="G58" s="73">
        <f>SUM(E58:F58)</f>
        <v>-1200</v>
      </c>
      <c r="H58" s="60"/>
      <c r="I58" s="108" t="s">
        <v>86</v>
      </c>
      <c r="J58" s="103">
        <v>100</v>
      </c>
      <c r="K58" s="86">
        <f>SUM(J56:J58)</f>
        <v>-400</v>
      </c>
      <c r="L58" s="87"/>
      <c r="M58" s="108"/>
      <c r="N58" s="63"/>
      <c r="O58" s="108" t="s">
        <v>86</v>
      </c>
      <c r="P58" s="103">
        <v>-400</v>
      </c>
      <c r="Q58" s="225">
        <f>SUM(N56:N58)+SUM(P56:P58)</f>
        <v>33400</v>
      </c>
      <c r="R58" s="63">
        <v>31800</v>
      </c>
      <c r="S58" s="360">
        <v>4959800</v>
      </c>
      <c r="T58" s="361">
        <v>4358700</v>
      </c>
      <c r="U58" s="362">
        <v>4357200</v>
      </c>
      <c r="V58" s="405">
        <v>-0.10299999999999999</v>
      </c>
      <c r="W58" s="397">
        <v>-5.5E-2</v>
      </c>
      <c r="X58" s="407">
        <v>-5.5E-2</v>
      </c>
      <c r="Y58" s="165">
        <v>5.0000000000000001E-3</v>
      </c>
      <c r="Z58" s="129">
        <v>103.47</v>
      </c>
      <c r="AA58" s="224"/>
    </row>
    <row r="59" spans="1:27" s="223" customFormat="1" ht="27" customHeight="1" x14ac:dyDescent="0.25">
      <c r="A59" s="36"/>
      <c r="B59" s="15"/>
      <c r="C59" s="180"/>
      <c r="D59" s="30">
        <v>-7.0000000000000007E-2</v>
      </c>
      <c r="E59" s="67"/>
      <c r="F59" s="67"/>
      <c r="G59" s="72"/>
      <c r="H59" s="61"/>
      <c r="I59" s="107"/>
      <c r="J59" s="104"/>
      <c r="K59" s="82"/>
      <c r="L59" s="93"/>
      <c r="M59" s="107"/>
      <c r="N59" s="67"/>
      <c r="O59" s="107"/>
      <c r="P59" s="67"/>
      <c r="Q59" s="82"/>
      <c r="R59" s="67"/>
      <c r="S59" s="378"/>
      <c r="T59" s="379"/>
      <c r="U59" s="364"/>
      <c r="V59" s="197"/>
      <c r="W59" s="173"/>
      <c r="X59" s="403"/>
      <c r="Y59" s="166"/>
      <c r="Z59" s="130">
        <v>103.36</v>
      </c>
      <c r="AA59" s="224"/>
    </row>
    <row r="60" spans="1:27" s="223" customFormat="1" ht="27" customHeight="1" x14ac:dyDescent="0.25">
      <c r="A60" s="36"/>
      <c r="B60" s="15"/>
      <c r="C60" s="180"/>
      <c r="D60" s="30"/>
      <c r="E60" s="67"/>
      <c r="F60" s="67"/>
      <c r="G60" s="72"/>
      <c r="H60" s="61"/>
      <c r="I60" s="107" t="s">
        <v>168</v>
      </c>
      <c r="J60" s="104">
        <v>-300</v>
      </c>
      <c r="K60" s="82"/>
      <c r="L60" s="93"/>
      <c r="M60" s="107"/>
      <c r="N60" s="67"/>
      <c r="O60" s="107"/>
      <c r="P60" s="67"/>
      <c r="Q60" s="82"/>
      <c r="R60" s="67"/>
      <c r="S60" s="378"/>
      <c r="T60" s="379"/>
      <c r="U60" s="364"/>
      <c r="V60" s="197"/>
      <c r="W60" s="173"/>
      <c r="X60" s="403"/>
      <c r="Y60" s="166"/>
      <c r="Z60" s="130"/>
      <c r="AA60" s="224"/>
    </row>
    <row r="61" spans="1:27" s="223" customFormat="1" ht="27" customHeight="1" x14ac:dyDescent="0.25">
      <c r="A61" s="36">
        <v>23</v>
      </c>
      <c r="B61" s="189" t="s">
        <v>133</v>
      </c>
      <c r="C61" s="180">
        <v>-1.9E-2</v>
      </c>
      <c r="D61" s="30">
        <v>1E-3</v>
      </c>
      <c r="E61" s="67">
        <v>-2600</v>
      </c>
      <c r="F61" s="67">
        <v>-7000</v>
      </c>
      <c r="G61" s="72">
        <f>SUM(E61:F61)</f>
        <v>-9600</v>
      </c>
      <c r="H61" s="61"/>
      <c r="I61" s="107" t="s">
        <v>86</v>
      </c>
      <c r="J61" s="103">
        <v>400</v>
      </c>
      <c r="K61" s="82">
        <f>SUM(J59:J61)</f>
        <v>100</v>
      </c>
      <c r="L61" s="387"/>
      <c r="M61" s="108"/>
      <c r="N61" s="67"/>
      <c r="O61" s="108" t="s">
        <v>86</v>
      </c>
      <c r="P61" s="67">
        <v>-200</v>
      </c>
      <c r="Q61" s="225">
        <f>SUM(N59:N61)+SUM(P59:P61)+L61</f>
        <v>-200</v>
      </c>
      <c r="R61" s="67">
        <v>-9700</v>
      </c>
      <c r="S61" s="378">
        <v>4950100</v>
      </c>
      <c r="T61" s="379">
        <v>4329400</v>
      </c>
      <c r="U61" s="364">
        <v>4327500</v>
      </c>
      <c r="V61" s="415">
        <v>-0.10299999999999999</v>
      </c>
      <c r="W61" s="398">
        <v>-5.5E-2</v>
      </c>
      <c r="X61" s="403">
        <v>-5.5E-2</v>
      </c>
      <c r="Y61" s="166">
        <v>5.0000000000000001E-3</v>
      </c>
      <c r="Z61" s="130">
        <v>103.65</v>
      </c>
      <c r="AA61" s="224"/>
    </row>
    <row r="62" spans="1:27" s="223" customFormat="1" ht="27" customHeight="1" x14ac:dyDescent="0.25">
      <c r="A62" s="39"/>
      <c r="B62" s="15"/>
      <c r="C62" s="64"/>
      <c r="D62" s="139">
        <v>-6.5000000000000002E-2</v>
      </c>
      <c r="E62" s="70"/>
      <c r="F62" s="70"/>
      <c r="G62" s="76"/>
      <c r="H62" s="126"/>
      <c r="I62" s="123"/>
      <c r="J62" s="104"/>
      <c r="K62" s="78"/>
      <c r="L62" s="105"/>
      <c r="M62" s="107"/>
      <c r="N62" s="70"/>
      <c r="O62" s="107"/>
      <c r="P62" s="70"/>
      <c r="Q62" s="112"/>
      <c r="R62" s="70"/>
      <c r="S62" s="367"/>
      <c r="T62" s="368"/>
      <c r="U62" s="366"/>
      <c r="V62" s="402"/>
      <c r="W62" s="174"/>
      <c r="X62" s="412"/>
      <c r="Y62" s="167"/>
      <c r="Z62" s="128">
        <v>103.51</v>
      </c>
      <c r="AA62" s="224"/>
    </row>
    <row r="63" spans="1:27" s="223" customFormat="1" ht="27" customHeight="1" x14ac:dyDescent="0.25">
      <c r="A63" s="36"/>
      <c r="B63" s="15"/>
      <c r="C63" s="65"/>
      <c r="D63" s="30"/>
      <c r="E63" s="67"/>
      <c r="F63" s="67"/>
      <c r="G63" s="72"/>
      <c r="H63" s="191"/>
      <c r="I63" s="107" t="s">
        <v>168</v>
      </c>
      <c r="J63" s="104">
        <v>-600</v>
      </c>
      <c r="K63" s="82"/>
      <c r="L63" s="93"/>
      <c r="M63" s="107"/>
      <c r="N63" s="67"/>
      <c r="O63" s="107" t="s">
        <v>173</v>
      </c>
      <c r="P63" s="67">
        <v>2000</v>
      </c>
      <c r="Q63" s="113"/>
      <c r="R63" s="67"/>
      <c r="S63" s="358"/>
      <c r="T63" s="363"/>
      <c r="U63" s="359"/>
      <c r="V63" s="404"/>
      <c r="W63" s="173"/>
      <c r="X63" s="408"/>
      <c r="Y63" s="166"/>
      <c r="Z63" s="130"/>
      <c r="AA63" s="224"/>
    </row>
    <row r="64" spans="1:27" s="223" customFormat="1" ht="27" customHeight="1" x14ac:dyDescent="0.25">
      <c r="A64" s="37">
        <v>24</v>
      </c>
      <c r="B64" s="37" t="s">
        <v>134</v>
      </c>
      <c r="C64" s="169">
        <v>-2.1000000000000001E-2</v>
      </c>
      <c r="D64" s="177">
        <v>1E-3</v>
      </c>
      <c r="E64" s="63">
        <v>-4100</v>
      </c>
      <c r="F64" s="63">
        <v>-900</v>
      </c>
      <c r="G64" s="73">
        <f>SUM(E64:F64)</f>
        <v>-5000</v>
      </c>
      <c r="H64" s="60"/>
      <c r="I64" s="108" t="s">
        <v>86</v>
      </c>
      <c r="J64" s="103">
        <v>200</v>
      </c>
      <c r="K64" s="86">
        <f>SUM(J62:J64)</f>
        <v>-400</v>
      </c>
      <c r="L64" s="87"/>
      <c r="M64" s="108"/>
      <c r="N64" s="63"/>
      <c r="O64" s="108" t="s">
        <v>86</v>
      </c>
      <c r="P64" s="63">
        <v>-300</v>
      </c>
      <c r="Q64" s="225">
        <f>SUM(N62:N64)+SUM(P62:P64)</f>
        <v>1700</v>
      </c>
      <c r="R64" s="63">
        <v>-3700</v>
      </c>
      <c r="S64" s="360">
        <v>4946400</v>
      </c>
      <c r="T64" s="361">
        <v>4334400</v>
      </c>
      <c r="U64" s="362">
        <v>4332500</v>
      </c>
      <c r="V64" s="405">
        <v>-0.10299999999999999</v>
      </c>
      <c r="W64" s="397">
        <v>-5.5E-2</v>
      </c>
      <c r="X64" s="406">
        <v>-0.05</v>
      </c>
      <c r="Y64" s="165">
        <v>1.4999999999999999E-2</v>
      </c>
      <c r="Z64" s="129">
        <v>103.62</v>
      </c>
      <c r="AA64" s="224"/>
    </row>
    <row r="65" spans="1:28" s="223" customFormat="1" ht="27" customHeight="1" x14ac:dyDescent="0.25">
      <c r="A65" s="39"/>
      <c r="B65" s="212"/>
      <c r="C65" s="181"/>
      <c r="D65" s="139">
        <v>-0.08</v>
      </c>
      <c r="E65" s="70"/>
      <c r="F65" s="70"/>
      <c r="G65" s="76"/>
      <c r="H65" s="62"/>
      <c r="I65" s="123" t="s">
        <v>128</v>
      </c>
      <c r="J65" s="102">
        <v>-2000</v>
      </c>
      <c r="K65" s="78"/>
      <c r="L65" s="105"/>
      <c r="M65" s="123"/>
      <c r="N65" s="70"/>
      <c r="O65" s="123"/>
      <c r="P65" s="70"/>
      <c r="Q65" s="78"/>
      <c r="R65" s="70"/>
      <c r="S65" s="375"/>
      <c r="T65" s="376"/>
      <c r="U65" s="389"/>
      <c r="V65" s="413"/>
      <c r="W65" s="174"/>
      <c r="X65" s="409"/>
      <c r="Y65" s="167"/>
      <c r="Z65" s="128">
        <v>103.46</v>
      </c>
      <c r="AA65" s="224"/>
    </row>
    <row r="66" spans="1:28" s="223" customFormat="1" ht="27" customHeight="1" x14ac:dyDescent="0.25">
      <c r="A66" s="36"/>
      <c r="B66" s="15"/>
      <c r="C66" s="180"/>
      <c r="D66" s="30"/>
      <c r="E66" s="67"/>
      <c r="F66" s="67"/>
      <c r="G66" s="72"/>
      <c r="H66" s="61"/>
      <c r="I66" s="107" t="s">
        <v>88</v>
      </c>
      <c r="J66" s="104">
        <v>-100</v>
      </c>
      <c r="K66" s="82"/>
      <c r="L66" s="93"/>
      <c r="M66" s="107"/>
      <c r="N66" s="67"/>
      <c r="O66" s="107"/>
      <c r="P66" s="67"/>
      <c r="Q66" s="82"/>
      <c r="R66" s="67"/>
      <c r="S66" s="378"/>
      <c r="T66" s="379"/>
      <c r="U66" s="364"/>
      <c r="V66" s="197"/>
      <c r="W66" s="173"/>
      <c r="X66" s="403"/>
      <c r="Y66" s="166"/>
      <c r="Z66" s="130"/>
      <c r="AA66" s="224"/>
    </row>
    <row r="67" spans="1:28" s="223" customFormat="1" ht="27" customHeight="1" x14ac:dyDescent="0.25">
      <c r="A67" s="36"/>
      <c r="B67" s="15"/>
      <c r="C67" s="180"/>
      <c r="D67" s="30"/>
      <c r="E67" s="67"/>
      <c r="F67" s="67"/>
      <c r="G67" s="72"/>
      <c r="H67" s="61"/>
      <c r="I67" s="107" t="s">
        <v>126</v>
      </c>
      <c r="J67" s="104">
        <v>300</v>
      </c>
      <c r="K67" s="82"/>
      <c r="L67" s="93"/>
      <c r="M67" s="107"/>
      <c r="N67" s="67"/>
      <c r="O67" s="107"/>
      <c r="P67" s="67"/>
      <c r="Q67" s="82"/>
      <c r="R67" s="67"/>
      <c r="S67" s="378"/>
      <c r="T67" s="379"/>
      <c r="U67" s="364"/>
      <c r="V67" s="197"/>
      <c r="W67" s="173"/>
      <c r="X67" s="403"/>
      <c r="Y67" s="166"/>
      <c r="Z67" s="130"/>
      <c r="AA67" s="224"/>
    </row>
    <row r="68" spans="1:28" s="223" customFormat="1" ht="27" customHeight="1" x14ac:dyDescent="0.25">
      <c r="A68" s="37">
        <v>25</v>
      </c>
      <c r="B68" s="189" t="s">
        <v>135</v>
      </c>
      <c r="C68" s="169">
        <v>-1.6E-2</v>
      </c>
      <c r="D68" s="177">
        <v>1E-3</v>
      </c>
      <c r="E68" s="63">
        <v>-3100</v>
      </c>
      <c r="F68" s="63">
        <v>9200</v>
      </c>
      <c r="G68" s="73">
        <f>SUM(E68:F68)</f>
        <v>6100</v>
      </c>
      <c r="H68" s="60"/>
      <c r="I68" s="108" t="s">
        <v>212</v>
      </c>
      <c r="J68" s="103">
        <v>-98400</v>
      </c>
      <c r="K68" s="86">
        <f>SUM(J65:J68)</f>
        <v>-100200</v>
      </c>
      <c r="L68" s="390"/>
      <c r="M68" s="108"/>
      <c r="N68" s="63"/>
      <c r="O68" s="108" t="s">
        <v>216</v>
      </c>
      <c r="P68" s="63">
        <v>99700</v>
      </c>
      <c r="Q68" s="225">
        <f>SUM(N65:N68)+SUM(P65:P68)+L68</f>
        <v>99700</v>
      </c>
      <c r="R68" s="63">
        <v>5600</v>
      </c>
      <c r="S68" s="360">
        <v>4952000</v>
      </c>
      <c r="T68" s="361">
        <v>4362700</v>
      </c>
      <c r="U68" s="362">
        <v>4362300</v>
      </c>
      <c r="V68" s="410">
        <v>-0.10299999999999999</v>
      </c>
      <c r="W68" s="396">
        <v>-5.5E-2</v>
      </c>
      <c r="X68" s="407">
        <v>-0.05</v>
      </c>
      <c r="Y68" s="165">
        <v>1.4999999999999999E-2</v>
      </c>
      <c r="Z68" s="129">
        <v>103.67</v>
      </c>
      <c r="AA68" s="224"/>
    </row>
    <row r="69" spans="1:28" s="223" customFormat="1" ht="27" customHeight="1" x14ac:dyDescent="0.25">
      <c r="A69" s="36"/>
      <c r="B69" s="15"/>
      <c r="C69" s="180"/>
      <c r="D69" s="30">
        <v>-7.0000000000000007E-2</v>
      </c>
      <c r="E69" s="67"/>
      <c r="F69" s="67"/>
      <c r="G69" s="72"/>
      <c r="H69" s="61"/>
      <c r="I69" s="107"/>
      <c r="J69" s="104"/>
      <c r="K69" s="82"/>
      <c r="L69" s="93"/>
      <c r="M69" s="107"/>
      <c r="N69" s="67"/>
      <c r="O69" s="107"/>
      <c r="P69" s="67"/>
      <c r="Q69" s="82"/>
      <c r="R69" s="67"/>
      <c r="S69" s="378"/>
      <c r="T69" s="379"/>
      <c r="U69" s="364"/>
      <c r="V69" s="197"/>
      <c r="W69" s="173"/>
      <c r="X69" s="403"/>
      <c r="Y69" s="166"/>
      <c r="Z69" s="130">
        <v>103.41</v>
      </c>
      <c r="AA69" s="224"/>
    </row>
    <row r="70" spans="1:28" s="223" customFormat="1" ht="27" customHeight="1" x14ac:dyDescent="0.25">
      <c r="A70" s="36"/>
      <c r="B70" s="15"/>
      <c r="C70" s="180"/>
      <c r="D70" s="30"/>
      <c r="E70" s="67"/>
      <c r="F70" s="67"/>
      <c r="G70" s="72"/>
      <c r="H70" s="61"/>
      <c r="I70" s="107" t="s">
        <v>172</v>
      </c>
      <c r="J70" s="104">
        <v>-3500</v>
      </c>
      <c r="K70" s="82"/>
      <c r="L70" s="93"/>
      <c r="M70" s="107"/>
      <c r="N70" s="67"/>
      <c r="O70" s="107" t="s">
        <v>82</v>
      </c>
      <c r="P70" s="67">
        <v>10100</v>
      </c>
      <c r="Q70" s="82"/>
      <c r="R70" s="67"/>
      <c r="S70" s="378"/>
      <c r="T70" s="379"/>
      <c r="U70" s="364"/>
      <c r="V70" s="197"/>
      <c r="W70" s="173"/>
      <c r="X70" s="403"/>
      <c r="Y70" s="166"/>
      <c r="Z70" s="130"/>
      <c r="AA70" s="224"/>
    </row>
    <row r="71" spans="1:28" s="223" customFormat="1" ht="27" customHeight="1" x14ac:dyDescent="0.25">
      <c r="A71" s="36">
        <v>28</v>
      </c>
      <c r="B71" s="189" t="s">
        <v>127</v>
      </c>
      <c r="C71" s="180">
        <v>-1.9E-2</v>
      </c>
      <c r="D71" s="30">
        <v>1E-3</v>
      </c>
      <c r="E71" s="67">
        <v>-3000</v>
      </c>
      <c r="F71" s="67">
        <v>-3200</v>
      </c>
      <c r="G71" s="72">
        <f>SUM(E71:F71)</f>
        <v>-6200</v>
      </c>
      <c r="H71" s="61"/>
      <c r="I71" s="107" t="s">
        <v>168</v>
      </c>
      <c r="J71" s="103">
        <v>-800</v>
      </c>
      <c r="K71" s="82">
        <f>SUM(J69:J71)</f>
        <v>-4300</v>
      </c>
      <c r="L71" s="387"/>
      <c r="M71" s="108" t="s">
        <v>172</v>
      </c>
      <c r="N71" s="67">
        <v>4700</v>
      </c>
      <c r="O71" s="108" t="s">
        <v>86</v>
      </c>
      <c r="P71" s="67">
        <v>-100</v>
      </c>
      <c r="Q71" s="225">
        <f>SUM(N69:N71)+SUM(P69:P71)+L71</f>
        <v>14700</v>
      </c>
      <c r="R71" s="67">
        <v>4200</v>
      </c>
      <c r="S71" s="378">
        <v>4956200</v>
      </c>
      <c r="T71" s="379">
        <v>4347500</v>
      </c>
      <c r="U71" s="364">
        <v>4347200</v>
      </c>
      <c r="V71" s="415">
        <v>-0.10299999999999999</v>
      </c>
      <c r="W71" s="398">
        <v>-5.5E-2</v>
      </c>
      <c r="X71" s="403">
        <v>-0.05</v>
      </c>
      <c r="Y71" s="166">
        <v>1.4999999999999999E-2</v>
      </c>
      <c r="Z71" s="130">
        <v>103.62</v>
      </c>
      <c r="AA71" s="224"/>
    </row>
    <row r="72" spans="1:28" s="223" customFormat="1" ht="27" customHeight="1" x14ac:dyDescent="0.25">
      <c r="A72" s="39"/>
      <c r="B72" s="15"/>
      <c r="C72" s="64"/>
      <c r="D72" s="139">
        <v>-6.5000000000000002E-2</v>
      </c>
      <c r="E72" s="70"/>
      <c r="F72" s="70"/>
      <c r="G72" s="76"/>
      <c r="H72" s="126"/>
      <c r="I72" s="123"/>
      <c r="J72" s="104"/>
      <c r="K72" s="78"/>
      <c r="L72" s="105"/>
      <c r="M72" s="107"/>
      <c r="N72" s="70"/>
      <c r="O72" s="107"/>
      <c r="P72" s="70"/>
      <c r="Q72" s="112"/>
      <c r="R72" s="70"/>
      <c r="S72" s="367"/>
      <c r="T72" s="368"/>
      <c r="U72" s="366"/>
      <c r="V72" s="402"/>
      <c r="W72" s="174"/>
      <c r="X72" s="412"/>
      <c r="Y72" s="167"/>
      <c r="Z72" s="128">
        <v>103.62</v>
      </c>
      <c r="AA72" s="224"/>
    </row>
    <row r="73" spans="1:28" s="223" customFormat="1" ht="27" customHeight="1" x14ac:dyDescent="0.25">
      <c r="A73" s="36"/>
      <c r="B73" s="15"/>
      <c r="C73" s="65"/>
      <c r="D73" s="30"/>
      <c r="E73" s="67"/>
      <c r="F73" s="67"/>
      <c r="G73" s="72"/>
      <c r="H73" s="191"/>
      <c r="I73" s="107" t="s">
        <v>168</v>
      </c>
      <c r="J73" s="104">
        <v>-600</v>
      </c>
      <c r="K73" s="82"/>
      <c r="L73" s="93"/>
      <c r="M73" s="107"/>
      <c r="N73" s="67"/>
      <c r="O73" s="107"/>
      <c r="P73" s="67"/>
      <c r="Q73" s="113"/>
      <c r="R73" s="67"/>
      <c r="S73" s="358"/>
      <c r="T73" s="363"/>
      <c r="U73" s="359"/>
      <c r="V73" s="404"/>
      <c r="W73" s="173"/>
      <c r="X73" s="408"/>
      <c r="Y73" s="166"/>
      <c r="Z73" s="130"/>
      <c r="AA73" s="224"/>
    </row>
    <row r="74" spans="1:28" s="223" customFormat="1" ht="27" customHeight="1" x14ac:dyDescent="0.25">
      <c r="A74" s="37">
        <v>29</v>
      </c>
      <c r="B74" s="37" t="s">
        <v>130</v>
      </c>
      <c r="C74" s="169">
        <v>-1.9E-2</v>
      </c>
      <c r="D74" s="177">
        <v>1E-3</v>
      </c>
      <c r="E74" s="63">
        <v>-2800</v>
      </c>
      <c r="F74" s="63">
        <v>-6300</v>
      </c>
      <c r="G74" s="73">
        <f>SUM(E74:F74)</f>
        <v>-9100</v>
      </c>
      <c r="H74" s="60"/>
      <c r="I74" s="108" t="s">
        <v>86</v>
      </c>
      <c r="J74" s="103">
        <v>100</v>
      </c>
      <c r="K74" s="86">
        <f>SUM(J72:J74)</f>
        <v>-500</v>
      </c>
      <c r="L74" s="87"/>
      <c r="M74" s="108"/>
      <c r="N74" s="63"/>
      <c r="O74" s="108" t="s">
        <v>86</v>
      </c>
      <c r="P74" s="63">
        <v>-200</v>
      </c>
      <c r="Q74" s="225">
        <f>SUM(N72:N74)+SUM(P72:P74)</f>
        <v>-200</v>
      </c>
      <c r="R74" s="63">
        <v>-9800</v>
      </c>
      <c r="S74" s="360">
        <v>4946400</v>
      </c>
      <c r="T74" s="361">
        <v>4363000</v>
      </c>
      <c r="U74" s="362">
        <v>4362600</v>
      </c>
      <c r="V74" s="405">
        <v>-0.10299999999999999</v>
      </c>
      <c r="W74" s="397">
        <v>-5.5E-2</v>
      </c>
      <c r="X74" s="406">
        <v>-0.05</v>
      </c>
      <c r="Y74" s="165">
        <v>0.02</v>
      </c>
      <c r="Z74" s="129">
        <v>103.8</v>
      </c>
      <c r="AA74" s="224"/>
    </row>
    <row r="75" spans="1:28" s="223" customFormat="1" ht="27" customHeight="1" x14ac:dyDescent="0.25">
      <c r="A75" s="36"/>
      <c r="B75" s="15"/>
      <c r="C75" s="180"/>
      <c r="D75" s="30">
        <v>-0.08</v>
      </c>
      <c r="E75" s="67"/>
      <c r="F75" s="67"/>
      <c r="G75" s="72"/>
      <c r="H75" s="61"/>
      <c r="I75" s="123"/>
      <c r="J75" s="104"/>
      <c r="K75" s="82"/>
      <c r="L75" s="93"/>
      <c r="M75" s="107"/>
      <c r="N75" s="67"/>
      <c r="O75" s="107" t="s">
        <v>168</v>
      </c>
      <c r="P75" s="67">
        <v>6000</v>
      </c>
      <c r="Q75" s="82"/>
      <c r="R75" s="67"/>
      <c r="S75" s="378"/>
      <c r="T75" s="379"/>
      <c r="U75" s="364"/>
      <c r="V75" s="197"/>
      <c r="W75" s="173"/>
      <c r="X75" s="403"/>
      <c r="Y75" s="166"/>
      <c r="Z75" s="130">
        <v>103.26</v>
      </c>
      <c r="AA75" s="224"/>
    </row>
    <row r="76" spans="1:28" s="223" customFormat="1" ht="27" customHeight="1" x14ac:dyDescent="0.25">
      <c r="A76" s="36"/>
      <c r="B76" s="15"/>
      <c r="C76" s="180"/>
      <c r="D76" s="30"/>
      <c r="E76" s="67"/>
      <c r="F76" s="67"/>
      <c r="G76" s="72"/>
      <c r="H76" s="61"/>
      <c r="I76" s="107" t="s">
        <v>168</v>
      </c>
      <c r="J76" s="104">
        <v>-4100</v>
      </c>
      <c r="K76" s="82"/>
      <c r="L76" s="93"/>
      <c r="M76" s="107"/>
      <c r="N76" s="67"/>
      <c r="O76" s="107" t="s">
        <v>85</v>
      </c>
      <c r="P76" s="67">
        <v>500</v>
      </c>
      <c r="Q76" s="82"/>
      <c r="R76" s="67"/>
      <c r="S76" s="378"/>
      <c r="T76" s="379"/>
      <c r="U76" s="364"/>
      <c r="V76" s="197"/>
      <c r="W76" s="173"/>
      <c r="X76" s="403"/>
      <c r="Y76" s="166"/>
      <c r="Z76" s="130"/>
      <c r="AA76" s="224"/>
    </row>
    <row r="77" spans="1:28" s="223" customFormat="1" ht="27" customHeight="1" thickBot="1" x14ac:dyDescent="0.3">
      <c r="A77" s="37">
        <v>30</v>
      </c>
      <c r="B77" s="19" t="s">
        <v>133</v>
      </c>
      <c r="C77" s="169">
        <v>-3.3000000000000002E-2</v>
      </c>
      <c r="D77" s="177">
        <v>1E-3</v>
      </c>
      <c r="E77" s="63">
        <v>-300</v>
      </c>
      <c r="F77" s="63">
        <v>-3200</v>
      </c>
      <c r="G77" s="73">
        <f>SUM(E77:F77)</f>
        <v>-3500</v>
      </c>
      <c r="H77" s="60"/>
      <c r="I77" s="108" t="s">
        <v>86</v>
      </c>
      <c r="J77" s="103">
        <v>200</v>
      </c>
      <c r="K77" s="86">
        <f>SUM(J75:J77)</f>
        <v>-3900</v>
      </c>
      <c r="L77" s="87"/>
      <c r="M77" s="108"/>
      <c r="N77" s="63"/>
      <c r="O77" s="108" t="s">
        <v>86</v>
      </c>
      <c r="P77" s="103">
        <v>-3200</v>
      </c>
      <c r="Q77" s="225">
        <f>SUM(N75:N77)+SUM(P75:P77)</f>
        <v>3300</v>
      </c>
      <c r="R77" s="63">
        <v>-4100</v>
      </c>
      <c r="S77" s="360">
        <v>4942300</v>
      </c>
      <c r="T77" s="361">
        <v>4330000</v>
      </c>
      <c r="U77" s="362">
        <v>4330000</v>
      </c>
      <c r="V77" s="405">
        <v>-0.10299999999999999</v>
      </c>
      <c r="W77" s="397">
        <v>-5.5E-2</v>
      </c>
      <c r="X77" s="407">
        <v>-0.05</v>
      </c>
      <c r="Y77" s="165">
        <v>0.02</v>
      </c>
      <c r="Z77" s="129">
        <v>103.58</v>
      </c>
      <c r="AA77" s="224"/>
    </row>
    <row r="78" spans="1:28" ht="22.5" customHeight="1" x14ac:dyDescent="0.2">
      <c r="A78" s="291" t="s">
        <v>183</v>
      </c>
      <c r="B78" s="239"/>
      <c r="C78" s="240"/>
      <c r="D78" s="241"/>
      <c r="E78" s="233"/>
      <c r="F78" s="242"/>
      <c r="G78" s="242"/>
      <c r="H78" s="243"/>
      <c r="I78" s="233" t="s">
        <v>48</v>
      </c>
      <c r="J78" s="244"/>
      <c r="K78" s="245"/>
      <c r="L78" s="246"/>
      <c r="M78" s="235" t="s">
        <v>51</v>
      </c>
      <c r="N78" s="236"/>
      <c r="O78" s="235" t="s">
        <v>51</v>
      </c>
      <c r="P78" s="236"/>
      <c r="Q78" s="237" t="s">
        <v>50</v>
      </c>
      <c r="R78" s="247"/>
      <c r="S78" s="276"/>
      <c r="T78" s="249"/>
      <c r="U78" s="245"/>
      <c r="V78" s="250"/>
      <c r="W78" s="251"/>
      <c r="X78" s="252"/>
      <c r="Y78" s="253"/>
      <c r="Z78" s="254"/>
      <c r="AA78" s="222"/>
      <c r="AB78" s="222"/>
    </row>
    <row r="79" spans="1:28" ht="20.25" customHeight="1" thickBot="1" x14ac:dyDescent="0.25">
      <c r="A79" s="399" t="s">
        <v>184</v>
      </c>
      <c r="B79" s="255"/>
      <c r="C79" s="256">
        <f>AVERAGE(C8:C77)</f>
        <v>-2.5954545454545466E-2</v>
      </c>
      <c r="D79" s="257"/>
      <c r="E79" s="238">
        <v>-42320</v>
      </c>
      <c r="F79" s="238">
        <v>-73073</v>
      </c>
      <c r="G79" s="238">
        <v>-115393</v>
      </c>
      <c r="H79" s="258"/>
      <c r="I79" s="432">
        <v>81358</v>
      </c>
      <c r="J79" s="433"/>
      <c r="K79" s="259"/>
      <c r="L79" s="260"/>
      <c r="M79" s="429">
        <v>3247</v>
      </c>
      <c r="N79" s="430"/>
      <c r="O79" s="429">
        <v>5069</v>
      </c>
      <c r="P79" s="430"/>
      <c r="Q79" s="261">
        <f>SUM(M79:P79)</f>
        <v>8316</v>
      </c>
      <c r="R79" s="262"/>
      <c r="S79" s="392"/>
      <c r="T79" s="264"/>
      <c r="U79" s="265"/>
      <c r="V79" s="266">
        <f t="shared" ref="V79:Y79" si="0">AVERAGE(V10:V77)</f>
        <v>-9.5727272727272716E-2</v>
      </c>
      <c r="W79" s="267">
        <f t="shared" si="0"/>
        <v>-5.5000000000000007E-2</v>
      </c>
      <c r="X79" s="268">
        <f t="shared" si="0"/>
        <v>-4.886363636363638E-2</v>
      </c>
      <c r="Y79" s="268">
        <f t="shared" si="0"/>
        <v>1.2500000000000006E-2</v>
      </c>
      <c r="Z79" s="269">
        <f>AVERAGE(Z8:Z77)</f>
        <v>103.82522727272728</v>
      </c>
      <c r="AA79" s="222"/>
      <c r="AB79" s="222"/>
    </row>
    <row r="80" spans="1:28" ht="21.75" customHeight="1" x14ac:dyDescent="0.2">
      <c r="A80" s="291" t="s">
        <v>183</v>
      </c>
      <c r="B80" s="239"/>
      <c r="C80" s="232"/>
      <c r="D80" s="241"/>
      <c r="E80" s="270" t="s">
        <v>52</v>
      </c>
      <c r="F80" s="271"/>
      <c r="G80" s="243"/>
      <c r="H80" s="272"/>
      <c r="I80" s="234" t="s">
        <v>49</v>
      </c>
      <c r="J80" s="244"/>
      <c r="K80" s="245"/>
      <c r="L80" s="273"/>
      <c r="M80" s="235" t="s">
        <v>52</v>
      </c>
      <c r="N80" s="236"/>
      <c r="O80" s="235" t="s">
        <v>52</v>
      </c>
      <c r="P80" s="236"/>
      <c r="Q80" s="237" t="s">
        <v>53</v>
      </c>
      <c r="R80" s="274"/>
      <c r="S80" s="275"/>
      <c r="T80" s="249"/>
      <c r="U80" s="276"/>
      <c r="V80" s="277"/>
      <c r="W80" s="278"/>
      <c r="X80" s="279"/>
      <c r="Y80" s="277"/>
      <c r="Z80" s="280"/>
      <c r="AA80" s="222"/>
      <c r="AB80" s="222"/>
    </row>
    <row r="81" spans="1:28" ht="21" customHeight="1" thickBot="1" x14ac:dyDescent="0.25">
      <c r="A81" s="399" t="s">
        <v>185</v>
      </c>
      <c r="B81" s="255"/>
      <c r="C81" s="256">
        <v>-2.5806451612903243E-2</v>
      </c>
      <c r="D81" s="257"/>
      <c r="E81" s="324">
        <v>1183281</v>
      </c>
      <c r="F81" s="281"/>
      <c r="G81" s="258"/>
      <c r="H81" s="282"/>
      <c r="I81" s="432">
        <v>100070</v>
      </c>
      <c r="J81" s="433"/>
      <c r="K81" s="259"/>
      <c r="L81" s="260"/>
      <c r="M81" s="429">
        <v>4651</v>
      </c>
      <c r="N81" s="430"/>
      <c r="O81" s="424">
        <v>1973345</v>
      </c>
      <c r="P81" s="425"/>
      <c r="Q81" s="283">
        <f>SUM(M81:P81)</f>
        <v>1977996</v>
      </c>
      <c r="R81" s="284"/>
      <c r="S81" s="285"/>
      <c r="T81" s="264"/>
      <c r="U81" s="286"/>
      <c r="V81" s="287"/>
      <c r="W81" s="288"/>
      <c r="X81" s="287"/>
      <c r="Y81" s="287"/>
      <c r="Z81" s="289"/>
      <c r="AA81" s="222"/>
      <c r="AB81" s="222"/>
    </row>
    <row r="82" spans="1:28" ht="15" customHeight="1" x14ac:dyDescent="0.15">
      <c r="A82" s="292"/>
      <c r="B82" s="292"/>
      <c r="C82" s="292"/>
      <c r="D82" s="292"/>
      <c r="E82" s="293" t="s">
        <v>36</v>
      </c>
      <c r="F82" s="294">
        <v>0.75</v>
      </c>
      <c r="G82" s="295" t="s">
        <v>144</v>
      </c>
      <c r="H82" s="292"/>
      <c r="I82" s="292"/>
      <c r="J82" s="296" t="s">
        <v>145</v>
      </c>
      <c r="K82" s="45">
        <v>1.4750000000000001</v>
      </c>
      <c r="L82" s="295" t="s">
        <v>146</v>
      </c>
      <c r="M82" s="297"/>
      <c r="N82" s="292"/>
      <c r="O82" s="400" t="s">
        <v>186</v>
      </c>
      <c r="P82" s="300"/>
      <c r="Q82" s="298"/>
      <c r="R82" s="298"/>
      <c r="S82" s="300"/>
      <c r="T82" s="300"/>
      <c r="U82" s="300" t="s">
        <v>187</v>
      </c>
      <c r="V82" s="301"/>
      <c r="W82" s="302"/>
      <c r="X82" s="302"/>
      <c r="Y82" s="332"/>
      <c r="Z82" s="292"/>
      <c r="AA82" s="222"/>
      <c r="AB82" s="222"/>
    </row>
    <row r="83" spans="1:28" ht="15" customHeight="1" x14ac:dyDescent="0.15">
      <c r="A83" s="292"/>
      <c r="B83" s="292"/>
      <c r="C83" s="292"/>
      <c r="D83" s="292"/>
      <c r="E83" s="292"/>
      <c r="F83" s="294">
        <v>0.5</v>
      </c>
      <c r="G83" s="295" t="s">
        <v>149</v>
      </c>
      <c r="H83" s="292"/>
      <c r="I83" s="292"/>
      <c r="J83" s="296" t="s">
        <v>150</v>
      </c>
      <c r="K83" s="42">
        <v>1</v>
      </c>
      <c r="L83" s="295" t="s">
        <v>209</v>
      </c>
      <c r="M83" s="292"/>
      <c r="N83" s="292"/>
      <c r="O83" s="298" t="s">
        <v>189</v>
      </c>
      <c r="P83" s="300"/>
      <c r="Q83" s="298"/>
      <c r="R83" s="298"/>
      <c r="S83" s="303"/>
      <c r="T83" s="303"/>
      <c r="U83" s="295" t="s">
        <v>190</v>
      </c>
      <c r="V83" s="335"/>
      <c r="W83" s="304"/>
      <c r="X83" s="304"/>
      <c r="Y83" s="393"/>
      <c r="Z83" s="292"/>
      <c r="AA83" s="222"/>
      <c r="AB83" s="222"/>
    </row>
    <row r="84" spans="1:28" ht="15" customHeight="1" x14ac:dyDescent="0.15">
      <c r="A84" s="292"/>
      <c r="B84" s="292"/>
      <c r="C84" s="292"/>
      <c r="D84" s="292"/>
      <c r="E84" s="292"/>
      <c r="F84" s="294">
        <v>0.3</v>
      </c>
      <c r="G84" s="295" t="s">
        <v>153</v>
      </c>
      <c r="H84" s="292"/>
      <c r="I84" s="292"/>
      <c r="J84" s="296"/>
      <c r="K84" s="42"/>
      <c r="L84" s="295"/>
      <c r="M84" s="292"/>
      <c r="N84" s="423"/>
      <c r="O84" s="300" t="s">
        <v>218</v>
      </c>
      <c r="P84" s="300"/>
      <c r="Q84" s="307"/>
      <c r="R84" s="308"/>
      <c r="S84" s="303"/>
      <c r="T84" s="303"/>
      <c r="U84" s="309" t="s">
        <v>191</v>
      </c>
      <c r="V84" s="301"/>
      <c r="W84" s="302"/>
      <c r="X84" s="302"/>
      <c r="Y84" s="305"/>
      <c r="Z84" s="292"/>
      <c r="AA84" s="222"/>
      <c r="AB84" s="222"/>
    </row>
    <row r="85" spans="1:28" ht="15" customHeight="1" x14ac:dyDescent="0.15">
      <c r="A85" s="22"/>
      <c r="B85" s="22"/>
      <c r="C85" s="22"/>
      <c r="D85" s="22"/>
      <c r="J85" s="431"/>
      <c r="K85" s="431"/>
      <c r="L85" s="25"/>
      <c r="M85" s="28"/>
      <c r="N85" s="423"/>
      <c r="O85" s="300" t="s">
        <v>192</v>
      </c>
      <c r="P85" s="337"/>
      <c r="Q85" s="338"/>
      <c r="R85" s="338"/>
      <c r="S85" s="422"/>
      <c r="T85" s="29"/>
      <c r="V85" s="146"/>
      <c r="W85" s="162"/>
      <c r="X85" s="162"/>
      <c r="Y85" s="162"/>
      <c r="Z85"/>
      <c r="AA85" s="222"/>
      <c r="AB85" s="222"/>
    </row>
    <row r="86" spans="1:28" x14ac:dyDescent="0.15">
      <c r="A86" s="339"/>
      <c r="B86" s="22"/>
      <c r="C86" s="22"/>
      <c r="D86" s="22"/>
      <c r="K86" s="23"/>
      <c r="L86" s="340"/>
      <c r="M86" s="28"/>
      <c r="N86" s="423"/>
      <c r="O86" s="22"/>
      <c r="P86" s="27"/>
      <c r="Q86" s="25"/>
      <c r="R86" s="28"/>
      <c r="S86" s="422"/>
      <c r="T86" s="29"/>
      <c r="V86" s="146"/>
      <c r="W86" s="162"/>
      <c r="X86" s="162"/>
      <c r="Y86" s="162"/>
      <c r="Z86" s="162"/>
      <c r="AA86" s="163"/>
    </row>
    <row r="87" spans="1:28" x14ac:dyDescent="0.15">
      <c r="C87" s="1"/>
      <c r="J87" s="4"/>
      <c r="K87" s="23"/>
      <c r="N87" s="423"/>
      <c r="O87" s="422"/>
    </row>
    <row r="88" spans="1:28" ht="14.25" x14ac:dyDescent="0.15">
      <c r="C88" s="50"/>
      <c r="D88" s="22"/>
      <c r="N88" s="423"/>
      <c r="P88" s="24"/>
      <c r="Q88" s="25"/>
      <c r="R88" s="26"/>
      <c r="S88" s="22"/>
    </row>
    <row r="89" spans="1:28" ht="14.25" x14ac:dyDescent="0.15">
      <c r="C89" s="50"/>
      <c r="E89" s="22"/>
      <c r="I89" s="29"/>
      <c r="O89" s="41"/>
    </row>
    <row r="90" spans="1:28" ht="14.25" x14ac:dyDescent="0.15">
      <c r="C90" s="50"/>
      <c r="E90" s="23"/>
      <c r="F90" s="27"/>
      <c r="G90" s="25"/>
      <c r="H90" s="28"/>
      <c r="I90" s="29"/>
    </row>
    <row r="91" spans="1:28" ht="14.25" x14ac:dyDescent="0.15">
      <c r="C91" s="50"/>
      <c r="E91" s="22"/>
      <c r="F91" s="27"/>
      <c r="G91" s="25"/>
      <c r="H91" s="28"/>
      <c r="I91" s="422"/>
    </row>
    <row r="92" spans="1:28" ht="14.25" x14ac:dyDescent="0.15">
      <c r="C92" s="51"/>
      <c r="E92" s="422"/>
      <c r="F92" s="27"/>
      <c r="G92" s="25"/>
      <c r="H92" s="28"/>
      <c r="I92" s="422"/>
    </row>
    <row r="93" spans="1:28" ht="14.25" x14ac:dyDescent="0.15">
      <c r="C93" s="52"/>
      <c r="E93" s="35"/>
      <c r="F93" s="27"/>
      <c r="G93" s="25"/>
      <c r="H93" s="28"/>
      <c r="I93" s="29"/>
    </row>
    <row r="94" spans="1:28" ht="14.25" x14ac:dyDescent="0.15">
      <c r="C94" s="52"/>
    </row>
    <row r="95" spans="1:28" ht="14.25" x14ac:dyDescent="0.15">
      <c r="C95" s="52"/>
    </row>
    <row r="96" spans="1:28" ht="14.25" x14ac:dyDescent="0.15">
      <c r="C96" s="52"/>
    </row>
    <row r="97" spans="3:3" ht="14.25" x14ac:dyDescent="0.15">
      <c r="C97" s="52"/>
    </row>
    <row r="98" spans="3:3" ht="14.25" x14ac:dyDescent="0.15">
      <c r="C98" s="50"/>
    </row>
    <row r="99" spans="3:3" ht="14.25" x14ac:dyDescent="0.15">
      <c r="C99" s="50"/>
    </row>
    <row r="100" spans="3:3" ht="14.25" x14ac:dyDescent="0.15">
      <c r="C100" s="50"/>
    </row>
    <row r="101" spans="3:3" ht="14.25" x14ac:dyDescent="0.15">
      <c r="C101" s="50"/>
    </row>
    <row r="102" spans="3:3" ht="14.25" x14ac:dyDescent="0.15">
      <c r="C102" s="50"/>
    </row>
    <row r="103" spans="3:3" ht="14.25" x14ac:dyDescent="0.15">
      <c r="C103" s="50"/>
    </row>
    <row r="104" spans="3:3" ht="14.25" x14ac:dyDescent="0.15">
      <c r="C104" s="50"/>
    </row>
    <row r="105" spans="3:3" ht="14.25" x14ac:dyDescent="0.15">
      <c r="C105" s="50"/>
    </row>
    <row r="106" spans="3:3" ht="14.25" x14ac:dyDescent="0.15">
      <c r="C106" s="50"/>
    </row>
    <row r="107" spans="3:3" ht="14.25" x14ac:dyDescent="0.15">
      <c r="C107" s="50"/>
    </row>
    <row r="108" spans="3:3" ht="14.25" x14ac:dyDescent="0.15">
      <c r="C108" s="50"/>
    </row>
    <row r="109" spans="3:3" ht="14.25" x14ac:dyDescent="0.15">
      <c r="C109" s="50"/>
    </row>
    <row r="110" spans="3:3" ht="14.25" x14ac:dyDescent="0.15">
      <c r="C110" s="50"/>
    </row>
    <row r="111" spans="3:3" ht="14.25" x14ac:dyDescent="0.15">
      <c r="C111" s="50"/>
    </row>
    <row r="112" spans="3:3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ht="14.25" x14ac:dyDescent="0.15">
      <c r="C135" s="50"/>
    </row>
    <row r="136" spans="3:3" ht="14.25" x14ac:dyDescent="0.15">
      <c r="C136" s="50"/>
    </row>
    <row r="137" spans="3:3" ht="14.25" x14ac:dyDescent="0.15">
      <c r="C137" s="50"/>
    </row>
    <row r="138" spans="3:3" ht="14.25" x14ac:dyDescent="0.15">
      <c r="C138" s="50"/>
    </row>
    <row r="139" spans="3:3" ht="14.25" x14ac:dyDescent="0.15">
      <c r="C139" s="50"/>
    </row>
    <row r="140" spans="3:3" ht="14.25" x14ac:dyDescent="0.15">
      <c r="C140" s="50"/>
    </row>
    <row r="141" spans="3:3" ht="14.25" x14ac:dyDescent="0.15">
      <c r="C141" s="50"/>
    </row>
    <row r="142" spans="3:3" ht="14.25" x14ac:dyDescent="0.15">
      <c r="C142" s="50"/>
    </row>
    <row r="143" spans="3:3" ht="14.25" x14ac:dyDescent="0.15">
      <c r="C143" s="50"/>
    </row>
    <row r="144" spans="3:3" x14ac:dyDescent="0.15">
      <c r="C144" s="53"/>
    </row>
    <row r="145" spans="3:3" x14ac:dyDescent="0.15">
      <c r="C145" s="1"/>
    </row>
    <row r="146" spans="3:3" x14ac:dyDescent="0.15">
      <c r="C146" s="1"/>
    </row>
    <row r="147" spans="3:3" x14ac:dyDescent="0.15">
      <c r="C147" s="1"/>
    </row>
    <row r="148" spans="3:3" x14ac:dyDescent="0.15">
      <c r="C148" s="1"/>
    </row>
    <row r="149" spans="3:3" x14ac:dyDescent="0.15">
      <c r="C149" s="1"/>
    </row>
    <row r="150" spans="3:3" x14ac:dyDescent="0.15">
      <c r="C150" s="1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  <row r="174" spans="3:3" x14ac:dyDescent="0.15">
      <c r="C174" s="1"/>
    </row>
    <row r="175" spans="3:3" x14ac:dyDescent="0.15">
      <c r="C175" s="1"/>
    </row>
    <row r="176" spans="3:3" x14ac:dyDescent="0.15">
      <c r="C176" s="1"/>
    </row>
    <row r="177" spans="3:3" x14ac:dyDescent="0.15">
      <c r="C177" s="1"/>
    </row>
    <row r="178" spans="3:3" x14ac:dyDescent="0.15">
      <c r="C178" s="1"/>
    </row>
    <row r="179" spans="3:3" x14ac:dyDescent="0.15">
      <c r="C179" s="1"/>
    </row>
    <row r="180" spans="3:3" x14ac:dyDescent="0.15">
      <c r="C180" s="1"/>
    </row>
    <row r="181" spans="3:3" x14ac:dyDescent="0.15">
      <c r="C181" s="1"/>
    </row>
    <row r="182" spans="3:3" x14ac:dyDescent="0.15">
      <c r="C182" s="1"/>
    </row>
  </sheetData>
  <mergeCells count="9">
    <mergeCell ref="A5:B7"/>
    <mergeCell ref="O81:P81"/>
    <mergeCell ref="L5:Q5"/>
    <mergeCell ref="O79:P79"/>
    <mergeCell ref="J85:K85"/>
    <mergeCell ref="M81:N81"/>
    <mergeCell ref="M79:N79"/>
    <mergeCell ref="I81:J81"/>
    <mergeCell ref="I79:J79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5"/>
  <sheetViews>
    <sheetView view="pageBreakPreview" zoomScale="40" zoomScaleNormal="40" zoomScaleSheetLayoutView="40" workbookViewId="0">
      <selection activeCell="U97" sqref="U97"/>
    </sheetView>
  </sheetViews>
  <sheetFormatPr defaultRowHeight="13.5" x14ac:dyDescent="0.15"/>
  <cols>
    <col min="1" max="2" width="4.37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26.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30.25" customWidth="1"/>
    <col min="16" max="16" width="17.875" customWidth="1"/>
    <col min="17" max="17" width="17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95</v>
      </c>
      <c r="T1" s="4"/>
      <c r="W1" s="141"/>
      <c r="Y1" s="145"/>
      <c r="Z1" s="442">
        <v>43922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 t="s">
        <v>97</v>
      </c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47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98</v>
      </c>
      <c r="D5" s="8"/>
      <c r="E5" s="7" t="s">
        <v>99</v>
      </c>
      <c r="F5" s="7"/>
      <c r="G5" s="8"/>
      <c r="H5" s="7" t="s">
        <v>100</v>
      </c>
      <c r="I5" s="7"/>
      <c r="J5" s="7"/>
      <c r="K5" s="8"/>
      <c r="L5" s="426" t="s">
        <v>101</v>
      </c>
      <c r="M5" s="427"/>
      <c r="N5" s="427"/>
      <c r="O5" s="427"/>
      <c r="P5" s="427"/>
      <c r="Q5" s="428"/>
      <c r="R5" s="7" t="s">
        <v>102</v>
      </c>
      <c r="S5" s="7"/>
      <c r="T5" s="7"/>
      <c r="U5" s="8"/>
      <c r="V5" s="344" t="s">
        <v>103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121</v>
      </c>
      <c r="W7" s="355" t="s">
        <v>122</v>
      </c>
      <c r="X7" s="356" t="s">
        <v>123</v>
      </c>
      <c r="Y7" s="357" t="s">
        <v>124</v>
      </c>
      <c r="Z7" s="312" t="s">
        <v>125</v>
      </c>
      <c r="AA7" s="222"/>
      <c r="AB7" s="222"/>
    </row>
    <row r="8" spans="1:28" ht="27" customHeight="1" x14ac:dyDescent="0.25">
      <c r="A8" s="200"/>
      <c r="B8" s="201"/>
      <c r="C8" s="64"/>
      <c r="D8" s="30">
        <v>-0.08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/>
      <c r="P8" s="67"/>
      <c r="Q8" s="82"/>
      <c r="R8" s="90"/>
      <c r="S8" s="358"/>
      <c r="T8" s="358"/>
      <c r="U8" s="359"/>
      <c r="V8" s="160"/>
      <c r="W8" s="173"/>
      <c r="X8" s="166"/>
      <c r="Y8" s="166"/>
      <c r="Z8" s="130">
        <v>107.37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 t="s">
        <v>126</v>
      </c>
      <c r="J9" s="84">
        <v>200</v>
      </c>
      <c r="K9" s="82"/>
      <c r="L9" s="83"/>
      <c r="M9" s="107"/>
      <c r="N9" s="67"/>
      <c r="O9" s="107" t="s">
        <v>126</v>
      </c>
      <c r="P9" s="67">
        <v>-500</v>
      </c>
      <c r="Q9" s="227"/>
      <c r="R9" s="90"/>
      <c r="S9" s="358"/>
      <c r="T9" s="358"/>
      <c r="U9" s="359"/>
      <c r="V9" s="179"/>
      <c r="W9" s="173"/>
      <c r="X9" s="166"/>
      <c r="Y9" s="166"/>
      <c r="Z9" s="130"/>
      <c r="AA9" s="222"/>
      <c r="AB9" s="222"/>
    </row>
    <row r="10" spans="1:28" ht="27" customHeight="1" x14ac:dyDescent="0.25">
      <c r="A10" s="205">
        <v>2</v>
      </c>
      <c r="B10" s="206" t="s">
        <v>127</v>
      </c>
      <c r="C10" s="169">
        <v>-2.3E-2</v>
      </c>
      <c r="D10" s="21">
        <v>1E-3</v>
      </c>
      <c r="E10" s="63">
        <v>200</v>
      </c>
      <c r="F10" s="63">
        <v>-42700</v>
      </c>
      <c r="G10" s="207">
        <f>SUM(E10:F10)</f>
        <v>-42500</v>
      </c>
      <c r="H10" s="59"/>
      <c r="I10" s="108" t="s">
        <v>128</v>
      </c>
      <c r="J10" s="85">
        <v>-200</v>
      </c>
      <c r="K10" s="86">
        <f>SUM(J8:J10)</f>
        <v>0</v>
      </c>
      <c r="L10" s="115"/>
      <c r="M10" s="108" t="s">
        <v>75</v>
      </c>
      <c r="N10" s="63">
        <v>3100</v>
      </c>
      <c r="O10" s="108" t="s">
        <v>85</v>
      </c>
      <c r="P10" s="85">
        <v>200</v>
      </c>
      <c r="Q10" s="225">
        <f>SUM(N8:N10)+SUM(P8:P10)</f>
        <v>2800</v>
      </c>
      <c r="R10" s="88">
        <v>-39700</v>
      </c>
      <c r="S10" s="360">
        <v>3978700</v>
      </c>
      <c r="T10" s="361">
        <v>3465100</v>
      </c>
      <c r="U10" s="362">
        <v>3464700</v>
      </c>
      <c r="V10" s="138">
        <v>-0.19900000000000001</v>
      </c>
      <c r="W10" s="170">
        <v>2.1000000000000001E-2</v>
      </c>
      <c r="X10" s="219">
        <v>-0.06</v>
      </c>
      <c r="Y10" s="165">
        <v>-0.14000000000000001</v>
      </c>
      <c r="Z10" s="129">
        <v>108.55</v>
      </c>
      <c r="AA10" s="222"/>
      <c r="AB10" s="222"/>
    </row>
    <row r="11" spans="1:28" ht="27" customHeight="1" x14ac:dyDescent="0.25">
      <c r="A11" s="36"/>
      <c r="B11" s="15"/>
      <c r="C11" s="65"/>
      <c r="D11" s="30">
        <v>-0.08</v>
      </c>
      <c r="E11" s="67"/>
      <c r="F11" s="67"/>
      <c r="G11" s="68"/>
      <c r="H11" s="57"/>
      <c r="I11" s="107"/>
      <c r="J11" s="84"/>
      <c r="K11" s="82"/>
      <c r="L11" s="83"/>
      <c r="M11" s="107"/>
      <c r="N11" s="67"/>
      <c r="O11" s="107" t="s">
        <v>126</v>
      </c>
      <c r="P11" s="67">
        <v>-1000</v>
      </c>
      <c r="Q11" s="227"/>
      <c r="R11" s="90"/>
      <c r="S11" s="358"/>
      <c r="T11" s="358"/>
      <c r="U11" s="359"/>
      <c r="V11" s="160"/>
      <c r="W11" s="173"/>
      <c r="X11" s="313"/>
      <c r="Y11" s="166"/>
      <c r="Z11" s="130">
        <v>107.67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 t="s">
        <v>129</v>
      </c>
      <c r="J12" s="84">
        <v>500</v>
      </c>
      <c r="K12" s="82"/>
      <c r="L12" s="83"/>
      <c r="M12" s="107"/>
      <c r="N12" s="67"/>
      <c r="O12" s="107" t="s">
        <v>85</v>
      </c>
      <c r="P12" s="67">
        <v>700</v>
      </c>
      <c r="Q12" s="227"/>
      <c r="R12" s="90"/>
      <c r="S12" s="358"/>
      <c r="T12" s="358"/>
      <c r="U12" s="359"/>
      <c r="V12" s="179"/>
      <c r="W12" s="173"/>
      <c r="X12" s="313"/>
      <c r="Y12" s="166"/>
      <c r="Z12" s="130"/>
      <c r="AA12" s="222"/>
      <c r="AB12" s="222"/>
    </row>
    <row r="13" spans="1:28" ht="27" customHeight="1" x14ac:dyDescent="0.25">
      <c r="A13" s="37">
        <v>3</v>
      </c>
      <c r="B13" s="19" t="s">
        <v>130</v>
      </c>
      <c r="C13" s="169">
        <v>-2.4E-2</v>
      </c>
      <c r="D13" s="21">
        <v>1E-3</v>
      </c>
      <c r="E13" s="63">
        <v>-400</v>
      </c>
      <c r="F13" s="63">
        <v>-19200</v>
      </c>
      <c r="G13" s="207">
        <f>SUM(E13:F13)</f>
        <v>-19600</v>
      </c>
      <c r="H13" s="59"/>
      <c r="I13" s="108" t="s">
        <v>88</v>
      </c>
      <c r="J13" s="85">
        <v>-600</v>
      </c>
      <c r="K13" s="86">
        <f>SUM(J11:J13)</f>
        <v>-100</v>
      </c>
      <c r="L13" s="115"/>
      <c r="M13" s="108"/>
      <c r="N13" s="63"/>
      <c r="O13" s="108" t="s">
        <v>131</v>
      </c>
      <c r="P13" s="63">
        <v>5600</v>
      </c>
      <c r="Q13" s="225">
        <f>SUM(N11:N13)+SUM(P11:P13)</f>
        <v>5300</v>
      </c>
      <c r="R13" s="88">
        <v>-14400</v>
      </c>
      <c r="S13" s="360">
        <v>3964300</v>
      </c>
      <c r="T13" s="361">
        <v>3446300</v>
      </c>
      <c r="U13" s="362">
        <v>3445900</v>
      </c>
      <c r="V13" s="138">
        <v>-0.19900000000000001</v>
      </c>
      <c r="W13" s="170">
        <v>2.1000000000000001E-2</v>
      </c>
      <c r="X13" s="219">
        <v>-0.04</v>
      </c>
      <c r="Y13" s="165">
        <v>-0.115</v>
      </c>
      <c r="Z13" s="129">
        <v>108.53</v>
      </c>
      <c r="AA13" s="222"/>
      <c r="AB13" s="222"/>
    </row>
    <row r="14" spans="1:28" ht="27" customHeight="1" x14ac:dyDescent="0.25">
      <c r="A14" s="36"/>
      <c r="B14" s="15"/>
      <c r="C14" s="65"/>
      <c r="D14" s="30">
        <v>-7.0000000000000007E-2</v>
      </c>
      <c r="E14" s="67"/>
      <c r="F14" s="67"/>
      <c r="G14" s="69"/>
      <c r="H14" s="57"/>
      <c r="I14" s="107"/>
      <c r="J14" s="84"/>
      <c r="K14" s="82"/>
      <c r="L14" s="93"/>
      <c r="M14" s="107"/>
      <c r="N14" s="67"/>
      <c r="O14" s="107" t="s">
        <v>132</v>
      </c>
      <c r="P14" s="67">
        <v>2200</v>
      </c>
      <c r="Q14" s="82"/>
      <c r="R14" s="67"/>
      <c r="S14" s="358"/>
      <c r="T14" s="363"/>
      <c r="U14" s="364"/>
      <c r="V14" s="161"/>
      <c r="W14" s="173"/>
      <c r="X14" s="313"/>
      <c r="Y14" s="166"/>
      <c r="Z14" s="130">
        <v>106.85</v>
      </c>
      <c r="AA14" s="222"/>
      <c r="AB14" s="222"/>
    </row>
    <row r="15" spans="1:28" ht="27" customHeight="1" x14ac:dyDescent="0.25">
      <c r="A15" s="36"/>
      <c r="B15" s="15"/>
      <c r="C15" s="65"/>
      <c r="D15" s="30"/>
      <c r="E15" s="67"/>
      <c r="F15" s="67"/>
      <c r="G15" s="69"/>
      <c r="H15" s="57"/>
      <c r="I15" s="107"/>
      <c r="J15" s="84"/>
      <c r="K15" s="82"/>
      <c r="L15" s="93"/>
      <c r="M15" s="107"/>
      <c r="N15" s="67"/>
      <c r="O15" s="107" t="s">
        <v>126</v>
      </c>
      <c r="P15" s="67">
        <v>-400</v>
      </c>
      <c r="Q15" s="82"/>
      <c r="R15" s="67"/>
      <c r="S15" s="358"/>
      <c r="T15" s="363"/>
      <c r="U15" s="364"/>
      <c r="V15" s="161"/>
      <c r="W15" s="173"/>
      <c r="X15" s="313"/>
      <c r="Y15" s="166"/>
      <c r="Z15" s="130"/>
      <c r="AA15" s="222"/>
      <c r="AB15" s="222"/>
    </row>
    <row r="16" spans="1:28" ht="27" customHeight="1" x14ac:dyDescent="0.25">
      <c r="A16" s="36"/>
      <c r="B16" s="15"/>
      <c r="C16" s="65"/>
      <c r="D16" s="30"/>
      <c r="E16" s="67"/>
      <c r="F16" s="67"/>
      <c r="G16" s="69"/>
      <c r="H16" s="57"/>
      <c r="I16" s="107" t="s">
        <v>132</v>
      </c>
      <c r="J16" s="84">
        <v>-3500</v>
      </c>
      <c r="K16" s="82"/>
      <c r="L16" s="93"/>
      <c r="M16" s="107"/>
      <c r="N16" s="67"/>
      <c r="O16" s="107" t="s">
        <v>85</v>
      </c>
      <c r="P16" s="67">
        <v>100</v>
      </c>
      <c r="Q16" s="82"/>
      <c r="R16" s="67"/>
      <c r="S16" s="358"/>
      <c r="T16" s="363"/>
      <c r="U16" s="364"/>
      <c r="V16" s="161"/>
      <c r="W16" s="173"/>
      <c r="X16" s="313"/>
      <c r="Y16" s="166"/>
      <c r="Z16" s="130"/>
      <c r="AA16" s="222"/>
      <c r="AB16" s="222"/>
    </row>
    <row r="17" spans="1:28" ht="27" customHeight="1" x14ac:dyDescent="0.25">
      <c r="A17" s="36"/>
      <c r="B17" s="15"/>
      <c r="C17" s="65"/>
      <c r="D17" s="30"/>
      <c r="E17" s="67"/>
      <c r="F17" s="67"/>
      <c r="G17" s="69"/>
      <c r="H17" s="57"/>
      <c r="I17" s="107" t="s">
        <v>126</v>
      </c>
      <c r="J17" s="84">
        <v>1000</v>
      </c>
      <c r="K17" s="82"/>
      <c r="L17" s="93"/>
      <c r="M17" s="107"/>
      <c r="N17" s="67"/>
      <c r="O17" s="186" t="s">
        <v>131</v>
      </c>
      <c r="P17" s="67">
        <v>1600</v>
      </c>
      <c r="Q17" s="82"/>
      <c r="R17" s="67"/>
      <c r="S17" s="358"/>
      <c r="T17" s="363"/>
      <c r="U17" s="364"/>
      <c r="V17" s="161"/>
      <c r="W17" s="173"/>
      <c r="X17" s="313"/>
      <c r="Y17" s="166"/>
      <c r="Z17" s="130"/>
      <c r="AA17" s="222"/>
      <c r="AB17" s="222"/>
    </row>
    <row r="18" spans="1:28" ht="27" customHeight="1" x14ac:dyDescent="0.25">
      <c r="A18" s="37">
        <v>4</v>
      </c>
      <c r="B18" s="19" t="s">
        <v>133</v>
      </c>
      <c r="C18" s="169">
        <v>-3.2000000000000001E-2</v>
      </c>
      <c r="D18" s="21">
        <v>1E-3</v>
      </c>
      <c r="E18" s="63">
        <v>100</v>
      </c>
      <c r="F18" s="63">
        <v>-71000</v>
      </c>
      <c r="G18" s="66">
        <f>SUM(E18:F18)</f>
        <v>-70900</v>
      </c>
      <c r="H18" s="59"/>
      <c r="I18" s="108" t="s">
        <v>128</v>
      </c>
      <c r="J18" s="85">
        <v>-100</v>
      </c>
      <c r="K18" s="86">
        <f>SUM(J14:J18)</f>
        <v>-2600</v>
      </c>
      <c r="L18" s="87"/>
      <c r="M18" s="108"/>
      <c r="N18" s="63"/>
      <c r="O18" s="107" t="s">
        <v>49</v>
      </c>
      <c r="P18" s="63">
        <v>5000</v>
      </c>
      <c r="Q18" s="225">
        <f>SUM(N14:N18)+SUM(P14:P18)</f>
        <v>8500</v>
      </c>
      <c r="R18" s="88">
        <v>-65000</v>
      </c>
      <c r="S18" s="360">
        <v>3899300</v>
      </c>
      <c r="T18" s="361">
        <v>3390100</v>
      </c>
      <c r="U18" s="362">
        <v>3389800</v>
      </c>
      <c r="V18" s="138">
        <v>-0.2</v>
      </c>
      <c r="W18" s="170">
        <v>2.1000000000000001E-2</v>
      </c>
      <c r="X18" s="219">
        <v>-7.4999999999999997E-2</v>
      </c>
      <c r="Y18" s="165">
        <v>-0.14499999999999999</v>
      </c>
      <c r="Z18" s="129">
        <v>107.68</v>
      </c>
      <c r="AA18" s="222"/>
      <c r="AB18" s="222"/>
    </row>
    <row r="19" spans="1:28" ht="27" customHeight="1" x14ac:dyDescent="0.25">
      <c r="A19" s="36"/>
      <c r="B19" s="15"/>
      <c r="C19" s="65"/>
      <c r="D19" s="139">
        <v>-7.4999999999999997E-2</v>
      </c>
      <c r="E19" s="67"/>
      <c r="F19" s="67"/>
      <c r="G19" s="68"/>
      <c r="H19" s="56"/>
      <c r="I19" s="107" t="s">
        <v>126</v>
      </c>
      <c r="J19" s="89">
        <v>400</v>
      </c>
      <c r="K19" s="78"/>
      <c r="L19" s="83"/>
      <c r="M19" s="107"/>
      <c r="N19" s="70"/>
      <c r="O19" s="122"/>
      <c r="P19" s="70"/>
      <c r="Q19" s="365"/>
      <c r="R19" s="90"/>
      <c r="S19" s="358"/>
      <c r="T19" s="363"/>
      <c r="U19" s="366"/>
      <c r="V19" s="160"/>
      <c r="W19" s="174"/>
      <c r="X19" s="167"/>
      <c r="Y19" s="166"/>
      <c r="Z19" s="128">
        <v>107.19</v>
      </c>
      <c r="AA19" s="222"/>
      <c r="AB19" s="222"/>
    </row>
    <row r="20" spans="1:28" ht="27" customHeight="1" x14ac:dyDescent="0.25">
      <c r="A20" s="36"/>
      <c r="B20" s="15"/>
      <c r="C20" s="65"/>
      <c r="D20" s="30"/>
      <c r="E20" s="67"/>
      <c r="F20" s="67"/>
      <c r="G20" s="68"/>
      <c r="H20" s="56"/>
      <c r="I20" s="107" t="s">
        <v>88</v>
      </c>
      <c r="J20" s="89">
        <v>-100</v>
      </c>
      <c r="K20" s="82"/>
      <c r="L20" s="83"/>
      <c r="M20" s="107"/>
      <c r="N20" s="67"/>
      <c r="O20" s="186" t="s">
        <v>126</v>
      </c>
      <c r="P20" s="67">
        <v>-500</v>
      </c>
      <c r="Q20" s="227"/>
      <c r="R20" s="90"/>
      <c r="S20" s="358"/>
      <c r="T20" s="363"/>
      <c r="U20" s="359"/>
      <c r="V20" s="179"/>
      <c r="W20" s="173"/>
      <c r="X20" s="166"/>
      <c r="Y20" s="166"/>
      <c r="Z20" s="130"/>
      <c r="AA20" s="222"/>
      <c r="AB20" s="222"/>
    </row>
    <row r="21" spans="1:28" ht="27" customHeight="1" x14ac:dyDescent="0.25">
      <c r="A21" s="37">
        <v>5</v>
      </c>
      <c r="B21" s="19" t="s">
        <v>134</v>
      </c>
      <c r="C21" s="169">
        <v>-4.2000000000000003E-2</v>
      </c>
      <c r="D21" s="21">
        <v>1E-3</v>
      </c>
      <c r="E21" s="63">
        <v>-500</v>
      </c>
      <c r="F21" s="63">
        <v>3300</v>
      </c>
      <c r="G21" s="66">
        <f>SUM(E21:F21)</f>
        <v>2800</v>
      </c>
      <c r="H21" s="59"/>
      <c r="I21" s="108" t="s">
        <v>128</v>
      </c>
      <c r="J21" s="89">
        <v>-100</v>
      </c>
      <c r="K21" s="86">
        <f>SUM(J19:J21)</f>
        <v>200</v>
      </c>
      <c r="L21" s="87"/>
      <c r="M21" s="108"/>
      <c r="N21" s="63"/>
      <c r="O21" s="108" t="s">
        <v>48</v>
      </c>
      <c r="P21" s="63">
        <v>8300</v>
      </c>
      <c r="Q21" s="225">
        <f>SUM(N19:N21)+SUM(P19:P21)</f>
        <v>7800</v>
      </c>
      <c r="R21" s="75">
        <v>10800</v>
      </c>
      <c r="S21" s="360">
        <v>3910100</v>
      </c>
      <c r="T21" s="361">
        <v>3396600</v>
      </c>
      <c r="U21" s="362">
        <v>3396400</v>
      </c>
      <c r="V21" s="215">
        <v>-0.19900000000000001</v>
      </c>
      <c r="W21" s="170">
        <v>2.1000000000000001E-2</v>
      </c>
      <c r="X21" s="165">
        <v>-5.5E-2</v>
      </c>
      <c r="Y21" s="165">
        <v>-0.115</v>
      </c>
      <c r="Z21" s="129">
        <v>107.74</v>
      </c>
      <c r="AA21" s="222"/>
      <c r="AB21" s="222"/>
    </row>
    <row r="22" spans="1:28" ht="27" customHeight="1" x14ac:dyDescent="0.25">
      <c r="A22" s="39"/>
      <c r="B22" s="15"/>
      <c r="C22" s="65"/>
      <c r="D22" s="139">
        <v>-0.08</v>
      </c>
      <c r="E22" s="70"/>
      <c r="F22" s="70"/>
      <c r="G22" s="71"/>
      <c r="H22" s="107"/>
      <c r="I22" s="107" t="s">
        <v>126</v>
      </c>
      <c r="J22" s="77">
        <v>500</v>
      </c>
      <c r="K22" s="78"/>
      <c r="L22" s="79"/>
      <c r="M22" s="107"/>
      <c r="N22" s="67"/>
      <c r="O22" s="107"/>
      <c r="P22" s="67"/>
      <c r="Q22" s="365"/>
      <c r="R22" s="94"/>
      <c r="S22" s="367"/>
      <c r="T22" s="368"/>
      <c r="U22" s="366"/>
      <c r="V22" s="160"/>
      <c r="W22" s="174"/>
      <c r="X22" s="167"/>
      <c r="Y22" s="167"/>
      <c r="Z22" s="128">
        <v>105.76</v>
      </c>
      <c r="AA22" s="222"/>
      <c r="AB22" s="222"/>
    </row>
    <row r="23" spans="1:28" s="223" customFormat="1" ht="27" customHeight="1" x14ac:dyDescent="0.25">
      <c r="A23" s="36"/>
      <c r="B23" s="15"/>
      <c r="C23" s="65"/>
      <c r="D23" s="30"/>
      <c r="E23" s="67"/>
      <c r="F23" s="67"/>
      <c r="G23" s="68"/>
      <c r="H23" s="191"/>
      <c r="I23" s="107" t="s">
        <v>88</v>
      </c>
      <c r="J23" s="81">
        <v>-100</v>
      </c>
      <c r="K23" s="82"/>
      <c r="L23" s="83"/>
      <c r="M23" s="107"/>
      <c r="N23" s="67"/>
      <c r="O23" s="107" t="s">
        <v>73</v>
      </c>
      <c r="P23" s="67">
        <v>-100</v>
      </c>
      <c r="Q23" s="227"/>
      <c r="R23" s="90"/>
      <c r="S23" s="358"/>
      <c r="T23" s="363"/>
      <c r="U23" s="359"/>
      <c r="V23" s="179"/>
      <c r="W23" s="173"/>
      <c r="X23" s="166"/>
      <c r="Y23" s="166"/>
      <c r="Z23" s="130"/>
    </row>
    <row r="24" spans="1:28" s="223" customFormat="1" ht="27" customHeight="1" x14ac:dyDescent="0.25">
      <c r="A24" s="37">
        <v>6</v>
      </c>
      <c r="B24" s="19" t="s">
        <v>135</v>
      </c>
      <c r="C24" s="169">
        <v>-5.1999999999999998E-2</v>
      </c>
      <c r="D24" s="21">
        <v>1E-3</v>
      </c>
      <c r="E24" s="63">
        <v>0</v>
      </c>
      <c r="F24" s="63">
        <v>0</v>
      </c>
      <c r="G24" s="66">
        <f>SUM(E24:F24)</f>
        <v>0</v>
      </c>
      <c r="H24" s="59"/>
      <c r="I24" s="108" t="s">
        <v>128</v>
      </c>
      <c r="J24" s="92">
        <v>-500</v>
      </c>
      <c r="K24" s="86">
        <f>SUM(J22:J24)</f>
        <v>-100</v>
      </c>
      <c r="L24" s="106"/>
      <c r="M24" s="108"/>
      <c r="N24" s="63"/>
      <c r="O24" s="107" t="s">
        <v>85</v>
      </c>
      <c r="P24" s="63">
        <v>400</v>
      </c>
      <c r="Q24" s="225">
        <f>SUM(N22:N24)+SUM(P22:P24)</f>
        <v>300</v>
      </c>
      <c r="R24" s="75">
        <v>200</v>
      </c>
      <c r="S24" s="360">
        <v>3910300</v>
      </c>
      <c r="T24" s="361">
        <v>3390900</v>
      </c>
      <c r="U24" s="362">
        <v>3390700</v>
      </c>
      <c r="V24" s="138">
        <v>-0.31</v>
      </c>
      <c r="W24" s="170">
        <v>2.1000000000000001E-2</v>
      </c>
      <c r="X24" s="219">
        <v>-7.4999999999999997E-2</v>
      </c>
      <c r="Y24" s="165">
        <v>-0.14000000000000001</v>
      </c>
      <c r="Z24" s="218">
        <v>106.34</v>
      </c>
    </row>
    <row r="25" spans="1:28" ht="27" customHeight="1" x14ac:dyDescent="0.25">
      <c r="A25" s="36"/>
      <c r="B25" s="15"/>
      <c r="C25" s="65"/>
      <c r="D25" s="171">
        <v>-8.6999999999999994E-2</v>
      </c>
      <c r="E25" s="67"/>
      <c r="F25" s="67"/>
      <c r="G25" s="69"/>
      <c r="H25" s="56"/>
      <c r="I25" s="107"/>
      <c r="J25" s="81"/>
      <c r="K25" s="78"/>
      <c r="L25" s="83"/>
      <c r="M25" s="107"/>
      <c r="N25" s="67"/>
      <c r="O25" s="123" t="s">
        <v>126</v>
      </c>
      <c r="P25" s="67">
        <v>-100</v>
      </c>
      <c r="Q25" s="227"/>
      <c r="R25" s="90"/>
      <c r="S25" s="358"/>
      <c r="T25" s="363"/>
      <c r="U25" s="366"/>
      <c r="V25" s="160"/>
      <c r="W25" s="175"/>
      <c r="X25" s="333"/>
      <c r="Y25" s="167"/>
      <c r="Z25" s="128">
        <v>101.6</v>
      </c>
      <c r="AA25" s="222"/>
      <c r="AB25" s="222"/>
    </row>
    <row r="26" spans="1:28" ht="27" customHeight="1" x14ac:dyDescent="0.25">
      <c r="A26" s="36"/>
      <c r="B26" s="15"/>
      <c r="C26" s="65"/>
      <c r="D26" s="172"/>
      <c r="E26" s="67"/>
      <c r="F26" s="67"/>
      <c r="G26" s="69"/>
      <c r="H26" s="56"/>
      <c r="I26" s="107"/>
      <c r="J26" s="81"/>
      <c r="K26" s="82"/>
      <c r="L26" s="83"/>
      <c r="M26" s="107"/>
      <c r="N26" s="67"/>
      <c r="O26" s="107" t="s">
        <v>85</v>
      </c>
      <c r="P26" s="67">
        <v>600</v>
      </c>
      <c r="Q26" s="231"/>
      <c r="R26" s="90"/>
      <c r="S26" s="358"/>
      <c r="T26" s="363"/>
      <c r="U26" s="359"/>
      <c r="V26" s="179"/>
      <c r="W26" s="173"/>
      <c r="X26" s="313"/>
      <c r="Y26" s="166"/>
      <c r="Z26" s="130"/>
      <c r="AA26" s="222"/>
      <c r="AB26" s="222"/>
    </row>
    <row r="27" spans="1:28" ht="27" customHeight="1" x14ac:dyDescent="0.25">
      <c r="A27" s="36"/>
      <c r="B27" s="15"/>
      <c r="C27" s="65"/>
      <c r="D27" s="172"/>
      <c r="E27" s="67"/>
      <c r="F27" s="67"/>
      <c r="G27" s="69"/>
      <c r="H27" s="56"/>
      <c r="I27" s="107" t="s">
        <v>126</v>
      </c>
      <c r="J27" s="81">
        <v>100</v>
      </c>
      <c r="K27" s="82"/>
      <c r="L27" s="83"/>
      <c r="M27" s="107"/>
      <c r="N27" s="67"/>
      <c r="O27" s="107" t="s">
        <v>128</v>
      </c>
      <c r="P27" s="67">
        <v>4000</v>
      </c>
      <c r="Q27" s="231"/>
      <c r="R27" s="90"/>
      <c r="S27" s="358"/>
      <c r="T27" s="363"/>
      <c r="U27" s="359"/>
      <c r="V27" s="179"/>
      <c r="W27" s="173"/>
      <c r="X27" s="313"/>
      <c r="Y27" s="166"/>
      <c r="Z27" s="130"/>
      <c r="AA27" s="222"/>
      <c r="AB27" s="222"/>
    </row>
    <row r="28" spans="1:28" ht="27" customHeight="1" x14ac:dyDescent="0.25">
      <c r="A28" s="37">
        <v>9</v>
      </c>
      <c r="B28" s="19" t="s">
        <v>127</v>
      </c>
      <c r="C28" s="169">
        <v>-0.06</v>
      </c>
      <c r="D28" s="21">
        <v>1E-3</v>
      </c>
      <c r="E28" s="63">
        <v>900</v>
      </c>
      <c r="F28" s="63">
        <v>4100</v>
      </c>
      <c r="G28" s="66">
        <f>SUM(E28:F28)</f>
        <v>5000</v>
      </c>
      <c r="H28" s="60"/>
      <c r="I28" s="108" t="s">
        <v>128</v>
      </c>
      <c r="J28" s="92">
        <v>-300</v>
      </c>
      <c r="K28" s="86">
        <f>SUM(J25:J28)</f>
        <v>-200</v>
      </c>
      <c r="L28" s="95"/>
      <c r="M28" s="108"/>
      <c r="N28" s="97"/>
      <c r="O28" s="108" t="s">
        <v>48</v>
      </c>
      <c r="P28" s="97">
        <v>3600</v>
      </c>
      <c r="Q28" s="225">
        <f>SUM(N25:N28)+SUM(P25:P28)</f>
        <v>8100</v>
      </c>
      <c r="R28" s="75">
        <v>12900</v>
      </c>
      <c r="S28" s="360">
        <v>3923200</v>
      </c>
      <c r="T28" s="369">
        <v>3412300</v>
      </c>
      <c r="U28" s="362">
        <v>3412100</v>
      </c>
      <c r="V28" s="138">
        <v>-0.34499999999999997</v>
      </c>
      <c r="W28" s="170">
        <v>2.1000000000000001E-2</v>
      </c>
      <c r="X28" s="219">
        <v>-0.11</v>
      </c>
      <c r="Y28" s="165">
        <v>-0.155</v>
      </c>
      <c r="Z28" s="129">
        <v>104.6</v>
      </c>
      <c r="AA28" s="222"/>
      <c r="AB28" s="222"/>
    </row>
    <row r="29" spans="1:28" ht="27" customHeight="1" x14ac:dyDescent="0.25">
      <c r="A29" s="36"/>
      <c r="B29" s="15"/>
      <c r="C29" s="65"/>
      <c r="D29" s="172">
        <v>-8.6999999999999994E-2</v>
      </c>
      <c r="E29" s="67"/>
      <c r="F29" s="67"/>
      <c r="G29" s="72"/>
      <c r="H29" s="58"/>
      <c r="I29" s="107"/>
      <c r="J29" s="80"/>
      <c r="K29" s="82"/>
      <c r="L29" s="83"/>
      <c r="M29" s="107"/>
      <c r="N29" s="70"/>
      <c r="O29" s="107" t="s">
        <v>126</v>
      </c>
      <c r="P29" s="70">
        <v>-500</v>
      </c>
      <c r="Q29" s="370"/>
      <c r="R29" s="98"/>
      <c r="S29" s="371"/>
      <c r="T29" s="372"/>
      <c r="U29" s="366"/>
      <c r="V29" s="160"/>
      <c r="W29" s="176"/>
      <c r="X29" s="313"/>
      <c r="Y29" s="166"/>
      <c r="Z29" s="128">
        <v>102.04</v>
      </c>
      <c r="AA29" s="222"/>
      <c r="AB29" s="222"/>
    </row>
    <row r="30" spans="1:28" s="223" customFormat="1" ht="27" customHeight="1" x14ac:dyDescent="0.25">
      <c r="A30" s="36"/>
      <c r="B30" s="15"/>
      <c r="C30" s="65"/>
      <c r="D30" s="30"/>
      <c r="E30" s="67"/>
      <c r="F30" s="67"/>
      <c r="G30" s="72"/>
      <c r="H30" s="61"/>
      <c r="I30" s="107" t="s">
        <v>126</v>
      </c>
      <c r="J30" s="84">
        <v>100</v>
      </c>
      <c r="K30" s="82"/>
      <c r="L30" s="83"/>
      <c r="M30" s="107"/>
      <c r="N30" s="67"/>
      <c r="O30" s="107" t="s">
        <v>85</v>
      </c>
      <c r="P30" s="67">
        <v>100</v>
      </c>
      <c r="Q30" s="111"/>
      <c r="R30" s="90"/>
      <c r="S30" s="371"/>
      <c r="T30" s="373"/>
      <c r="U30" s="359"/>
      <c r="V30" s="179"/>
      <c r="W30" s="173"/>
      <c r="X30" s="313"/>
      <c r="Y30" s="166"/>
      <c r="Z30" s="130"/>
    </row>
    <row r="31" spans="1:28" s="223" customFormat="1" ht="27" customHeight="1" x14ac:dyDescent="0.25">
      <c r="A31" s="37">
        <v>10</v>
      </c>
      <c r="B31" s="19" t="s">
        <v>130</v>
      </c>
      <c r="C31" s="169">
        <v>-6.5000000000000002E-2</v>
      </c>
      <c r="D31" s="177">
        <v>1E-3</v>
      </c>
      <c r="E31" s="63">
        <v>200</v>
      </c>
      <c r="F31" s="63">
        <v>-9200</v>
      </c>
      <c r="G31" s="73">
        <f>SUM(E31:F31)</f>
        <v>-9000</v>
      </c>
      <c r="H31" s="60"/>
      <c r="I31" s="108" t="s">
        <v>128</v>
      </c>
      <c r="J31" s="63">
        <v>-300</v>
      </c>
      <c r="K31" s="86">
        <f>SUM(J29:J31)</f>
        <v>-200</v>
      </c>
      <c r="L31" s="109"/>
      <c r="M31" s="108"/>
      <c r="N31" s="63"/>
      <c r="O31" s="108" t="s">
        <v>48</v>
      </c>
      <c r="P31" s="63">
        <v>9600</v>
      </c>
      <c r="Q31" s="225">
        <f>SUM(N29:N31)+SUM(P29:P31)</f>
        <v>9200</v>
      </c>
      <c r="R31" s="88">
        <v>0</v>
      </c>
      <c r="S31" s="374">
        <v>3923200</v>
      </c>
      <c r="T31" s="369">
        <v>3421500</v>
      </c>
      <c r="U31" s="362">
        <v>3421200</v>
      </c>
      <c r="V31" s="138">
        <v>-0.34200000000000003</v>
      </c>
      <c r="W31" s="170">
        <v>6.0000000000000001E-3</v>
      </c>
      <c r="X31" s="219">
        <v>-6.5000000000000002E-2</v>
      </c>
      <c r="Y31" s="165">
        <v>-0.05</v>
      </c>
      <c r="Z31" s="129">
        <v>105.02</v>
      </c>
    </row>
    <row r="32" spans="1:28" s="223" customFormat="1" ht="27" customHeight="1" x14ac:dyDescent="0.25">
      <c r="A32" s="36"/>
      <c r="B32" s="15"/>
      <c r="C32" s="65"/>
      <c r="D32" s="30">
        <v>-8.6999999999999994E-2</v>
      </c>
      <c r="E32" s="67"/>
      <c r="F32" s="67"/>
      <c r="G32" s="72"/>
      <c r="H32" s="61"/>
      <c r="I32" s="107"/>
      <c r="J32" s="67"/>
      <c r="K32" s="82"/>
      <c r="L32" s="101"/>
      <c r="M32" s="107"/>
      <c r="N32" s="67"/>
      <c r="O32" s="123"/>
      <c r="P32" s="67"/>
      <c r="Q32" s="111"/>
      <c r="R32" s="67"/>
      <c r="S32" s="358"/>
      <c r="T32" s="372"/>
      <c r="U32" s="366"/>
      <c r="V32" s="160"/>
      <c r="W32" s="174"/>
      <c r="X32" s="334"/>
      <c r="Y32" s="167"/>
      <c r="Z32" s="128">
        <v>104.12</v>
      </c>
    </row>
    <row r="33" spans="1:28" ht="27" customHeight="1" x14ac:dyDescent="0.25">
      <c r="A33" s="36"/>
      <c r="B33" s="15"/>
      <c r="C33" s="65"/>
      <c r="D33" s="30"/>
      <c r="E33" s="67"/>
      <c r="F33" s="67"/>
      <c r="G33" s="72"/>
      <c r="H33" s="61"/>
      <c r="I33" s="107" t="s">
        <v>126</v>
      </c>
      <c r="J33" s="67">
        <v>500</v>
      </c>
      <c r="K33" s="82"/>
      <c r="L33" s="101"/>
      <c r="M33" s="107"/>
      <c r="N33" s="67"/>
      <c r="O33" s="107" t="s">
        <v>126</v>
      </c>
      <c r="P33" s="67">
        <v>-300</v>
      </c>
      <c r="Q33" s="111"/>
      <c r="R33" s="67"/>
      <c r="S33" s="358"/>
      <c r="T33" s="363"/>
      <c r="U33" s="359"/>
      <c r="V33" s="179"/>
      <c r="W33" s="173"/>
      <c r="X33" s="313"/>
      <c r="Y33" s="166"/>
      <c r="Z33" s="130"/>
      <c r="AA33" s="222"/>
      <c r="AB33" s="222"/>
    </row>
    <row r="34" spans="1:28" ht="27" customHeight="1" x14ac:dyDescent="0.25">
      <c r="A34" s="37">
        <v>11</v>
      </c>
      <c r="B34" s="19" t="s">
        <v>133</v>
      </c>
      <c r="C34" s="169">
        <v>-6.5000000000000002E-2</v>
      </c>
      <c r="D34" s="21">
        <v>1E-3</v>
      </c>
      <c r="E34" s="63">
        <v>200</v>
      </c>
      <c r="F34" s="63">
        <v>-18500</v>
      </c>
      <c r="G34" s="73">
        <f>SUM(E34:F34)</f>
        <v>-18300</v>
      </c>
      <c r="H34" s="110"/>
      <c r="I34" s="108" t="s">
        <v>128</v>
      </c>
      <c r="J34" s="63">
        <v>-400</v>
      </c>
      <c r="K34" s="86">
        <f>SUM(J32:J34)</f>
        <v>100</v>
      </c>
      <c r="L34" s="91"/>
      <c r="M34" s="108"/>
      <c r="N34" s="63"/>
      <c r="O34" s="108" t="s">
        <v>85</v>
      </c>
      <c r="P34" s="63">
        <v>100</v>
      </c>
      <c r="Q34" s="225">
        <f>SUM(N32:N34)+SUM(P32:P34)</f>
        <v>-200</v>
      </c>
      <c r="R34" s="88">
        <v>-18400</v>
      </c>
      <c r="S34" s="360">
        <v>3904800</v>
      </c>
      <c r="T34" s="361">
        <v>3402500</v>
      </c>
      <c r="U34" s="361">
        <v>3402200</v>
      </c>
      <c r="V34" s="138">
        <v>-0.34</v>
      </c>
      <c r="W34" s="170">
        <v>6.0000000000000001E-3</v>
      </c>
      <c r="X34" s="219">
        <v>-0.04</v>
      </c>
      <c r="Y34" s="165">
        <v>-7.4999999999999997E-2</v>
      </c>
      <c r="Z34" s="129">
        <v>105.39</v>
      </c>
      <c r="AA34" s="222"/>
      <c r="AB34" s="222"/>
    </row>
    <row r="35" spans="1:28" s="223" customFormat="1" ht="27" customHeight="1" x14ac:dyDescent="0.25">
      <c r="A35" s="36"/>
      <c r="B35" s="39"/>
      <c r="C35" s="181"/>
      <c r="D35" s="139">
        <v>-8.6999999999999994E-2</v>
      </c>
      <c r="E35" s="70"/>
      <c r="F35" s="70"/>
      <c r="G35" s="76"/>
      <c r="H35" s="209"/>
      <c r="I35" s="123"/>
      <c r="J35" s="70"/>
      <c r="K35" s="78"/>
      <c r="L35" s="105"/>
      <c r="M35" s="123"/>
      <c r="N35" s="70"/>
      <c r="O35" s="123" t="s">
        <v>126</v>
      </c>
      <c r="P35" s="70">
        <v>-900</v>
      </c>
      <c r="Q35" s="78"/>
      <c r="R35" s="70"/>
      <c r="S35" s="375"/>
      <c r="T35" s="376"/>
      <c r="U35" s="377"/>
      <c r="V35" s="184"/>
      <c r="W35" s="174"/>
      <c r="X35" s="167"/>
      <c r="Y35" s="167"/>
      <c r="Z35" s="128">
        <v>103.1</v>
      </c>
    </row>
    <row r="36" spans="1:28" s="223" customFormat="1" ht="27" customHeight="1" x14ac:dyDescent="0.25">
      <c r="A36" s="36"/>
      <c r="B36" s="36"/>
      <c r="C36" s="180"/>
      <c r="D36" s="30"/>
      <c r="E36" s="67"/>
      <c r="F36" s="67"/>
      <c r="G36" s="72"/>
      <c r="H36" s="193"/>
      <c r="I36" s="107"/>
      <c r="J36" s="67"/>
      <c r="K36" s="82"/>
      <c r="L36" s="93"/>
      <c r="M36" s="107"/>
      <c r="N36" s="67"/>
      <c r="O36" s="107" t="s">
        <v>85</v>
      </c>
      <c r="P36" s="67">
        <v>700</v>
      </c>
      <c r="Q36" s="82"/>
      <c r="R36" s="67"/>
      <c r="S36" s="378"/>
      <c r="T36" s="379"/>
      <c r="U36" s="380"/>
      <c r="V36" s="178"/>
      <c r="W36" s="173"/>
      <c r="X36" s="166"/>
      <c r="Y36" s="166"/>
      <c r="Z36" s="130"/>
    </row>
    <row r="37" spans="1:28" s="223" customFormat="1" ht="27" customHeight="1" x14ac:dyDescent="0.25">
      <c r="A37" s="36"/>
      <c r="B37" s="36"/>
      <c r="C37" s="180"/>
      <c r="D37" s="30"/>
      <c r="E37" s="67"/>
      <c r="F37" s="67"/>
      <c r="G37" s="72"/>
      <c r="H37" s="193"/>
      <c r="I37" s="107" t="s">
        <v>126</v>
      </c>
      <c r="J37" s="67">
        <v>300</v>
      </c>
      <c r="K37" s="82"/>
      <c r="L37" s="93"/>
      <c r="M37" s="107"/>
      <c r="N37" s="67"/>
      <c r="O37" s="107" t="s">
        <v>48</v>
      </c>
      <c r="P37" s="67">
        <v>4500</v>
      </c>
      <c r="Q37" s="82"/>
      <c r="R37" s="67"/>
      <c r="S37" s="378"/>
      <c r="T37" s="379"/>
      <c r="U37" s="380"/>
      <c r="V37" s="178"/>
      <c r="W37" s="173"/>
      <c r="X37" s="166"/>
      <c r="Y37" s="166"/>
      <c r="Z37" s="130"/>
    </row>
    <row r="38" spans="1:28" s="223" customFormat="1" ht="27" customHeight="1" x14ac:dyDescent="0.25">
      <c r="A38" s="37">
        <v>12</v>
      </c>
      <c r="B38" s="37" t="s">
        <v>134</v>
      </c>
      <c r="C38" s="169">
        <v>-6.6000000000000003E-2</v>
      </c>
      <c r="D38" s="177">
        <v>1E-3</v>
      </c>
      <c r="E38" s="63">
        <v>-800</v>
      </c>
      <c r="F38" s="63">
        <v>5600</v>
      </c>
      <c r="G38" s="73">
        <f>SUM(E38:F38)</f>
        <v>4800</v>
      </c>
      <c r="H38" s="110"/>
      <c r="I38" s="108" t="s">
        <v>128</v>
      </c>
      <c r="J38" s="63">
        <v>-500</v>
      </c>
      <c r="K38" s="86">
        <f>SUM(J35:J38)</f>
        <v>-200</v>
      </c>
      <c r="L38" s="87"/>
      <c r="M38" s="108"/>
      <c r="N38" s="63"/>
      <c r="O38" s="108" t="s">
        <v>49</v>
      </c>
      <c r="P38" s="103">
        <v>5000</v>
      </c>
      <c r="Q38" s="225">
        <f>SUM(N35:N38)+SUM(P35:P38)</f>
        <v>9300</v>
      </c>
      <c r="R38" s="103">
        <v>13900</v>
      </c>
      <c r="S38" s="381">
        <v>3918700</v>
      </c>
      <c r="T38" s="361">
        <v>3432100</v>
      </c>
      <c r="U38" s="382">
        <v>3431800</v>
      </c>
      <c r="V38" s="138">
        <v>-0.34</v>
      </c>
      <c r="W38" s="170">
        <v>6.0000000000000001E-3</v>
      </c>
      <c r="X38" s="165">
        <v>-0.06</v>
      </c>
      <c r="Y38" s="165">
        <v>-6.5000000000000002E-2</v>
      </c>
      <c r="Z38" s="129">
        <v>104.8</v>
      </c>
    </row>
    <row r="39" spans="1:28" ht="27" customHeight="1" x14ac:dyDescent="0.25">
      <c r="A39" s="36"/>
      <c r="B39" s="15"/>
      <c r="C39" s="180"/>
      <c r="D39" s="30">
        <v>-8.6999999999999994E-2</v>
      </c>
      <c r="E39" s="67"/>
      <c r="F39" s="67"/>
      <c r="G39" s="72"/>
      <c r="H39" s="193"/>
      <c r="I39" s="107" t="s">
        <v>126</v>
      </c>
      <c r="J39" s="67">
        <v>900</v>
      </c>
      <c r="K39" s="82"/>
      <c r="L39" s="93"/>
      <c r="M39" s="107"/>
      <c r="N39" s="67"/>
      <c r="O39" s="107"/>
      <c r="P39" s="104"/>
      <c r="Q39" s="227"/>
      <c r="R39" s="104"/>
      <c r="S39" s="383"/>
      <c r="T39" s="379"/>
      <c r="U39" s="364"/>
      <c r="V39" s="178"/>
      <c r="W39" s="173"/>
      <c r="X39" s="166"/>
      <c r="Y39" s="197"/>
      <c r="Z39" s="130">
        <v>104.5</v>
      </c>
      <c r="AA39" s="222"/>
      <c r="AB39" s="222"/>
    </row>
    <row r="40" spans="1:28" ht="27" customHeight="1" x14ac:dyDescent="0.25">
      <c r="A40" s="36"/>
      <c r="B40" s="15"/>
      <c r="C40" s="180"/>
      <c r="D40" s="30"/>
      <c r="E40" s="67"/>
      <c r="F40" s="67"/>
      <c r="G40" s="72"/>
      <c r="H40" s="193"/>
      <c r="I40" s="107" t="s">
        <v>88</v>
      </c>
      <c r="J40" s="67">
        <v>-100</v>
      </c>
      <c r="K40" s="82"/>
      <c r="L40" s="93"/>
      <c r="M40" s="107"/>
      <c r="N40" s="67"/>
      <c r="O40" s="107" t="s">
        <v>126</v>
      </c>
      <c r="P40" s="104">
        <v>-2700</v>
      </c>
      <c r="Q40" s="227"/>
      <c r="R40" s="104"/>
      <c r="S40" s="383"/>
      <c r="T40" s="379"/>
      <c r="U40" s="364"/>
      <c r="V40" s="178"/>
      <c r="W40" s="173"/>
      <c r="X40" s="166"/>
      <c r="Y40" s="166"/>
      <c r="Z40" s="130"/>
      <c r="AA40" s="222"/>
      <c r="AB40" s="222"/>
    </row>
    <row r="41" spans="1:28" ht="27" customHeight="1" x14ac:dyDescent="0.25">
      <c r="A41" s="37">
        <v>13</v>
      </c>
      <c r="B41" s="19" t="s">
        <v>135</v>
      </c>
      <c r="C41" s="169">
        <v>-6.7000000000000004E-2</v>
      </c>
      <c r="D41" s="21">
        <v>1E-3</v>
      </c>
      <c r="E41" s="75">
        <v>-200</v>
      </c>
      <c r="F41" s="63">
        <v>-4500</v>
      </c>
      <c r="G41" s="73">
        <f>SUM(E41:F41)</f>
        <v>-4700</v>
      </c>
      <c r="H41" s="60"/>
      <c r="I41" s="108" t="s">
        <v>128</v>
      </c>
      <c r="J41" s="63">
        <v>-500</v>
      </c>
      <c r="K41" s="86">
        <f>SUM(J39:J41)</f>
        <v>300</v>
      </c>
      <c r="L41" s="95"/>
      <c r="M41" s="108"/>
      <c r="N41" s="63"/>
      <c r="O41" s="108" t="s">
        <v>85</v>
      </c>
      <c r="P41" s="103">
        <v>800</v>
      </c>
      <c r="Q41" s="225">
        <f>SUM(N39:N41)+SUM(P39:P41)</f>
        <v>-1900</v>
      </c>
      <c r="R41" s="230">
        <v>-6300</v>
      </c>
      <c r="S41" s="381">
        <v>3912400</v>
      </c>
      <c r="T41" s="361">
        <v>3430400</v>
      </c>
      <c r="U41" s="362">
        <v>3430400</v>
      </c>
      <c r="V41" s="138">
        <v>-0.3</v>
      </c>
      <c r="W41" s="170">
        <v>6.0000000000000001E-3</v>
      </c>
      <c r="X41" s="219">
        <v>-0.06</v>
      </c>
      <c r="Y41" s="165">
        <v>-0.01</v>
      </c>
      <c r="Z41" s="129">
        <v>106</v>
      </c>
      <c r="AA41" s="224"/>
      <c r="AB41" s="222"/>
    </row>
    <row r="42" spans="1:28" ht="27" customHeight="1" x14ac:dyDescent="0.25">
      <c r="A42" s="36"/>
      <c r="B42" s="15"/>
      <c r="C42" s="180"/>
      <c r="D42" s="216">
        <v>-8.6999999999999994E-2</v>
      </c>
      <c r="E42" s="67"/>
      <c r="F42" s="67"/>
      <c r="G42" s="72"/>
      <c r="H42" s="61"/>
      <c r="I42" s="107" t="s">
        <v>126</v>
      </c>
      <c r="J42" s="67">
        <v>2700</v>
      </c>
      <c r="K42" s="82"/>
      <c r="L42" s="192"/>
      <c r="M42" s="107"/>
      <c r="N42" s="67"/>
      <c r="O42" s="107"/>
      <c r="P42" s="104"/>
      <c r="Q42" s="231"/>
      <c r="R42" s="104"/>
      <c r="S42" s="383"/>
      <c r="T42" s="379"/>
      <c r="U42" s="364"/>
      <c r="V42" s="178"/>
      <c r="W42" s="173"/>
      <c r="X42" s="166"/>
      <c r="Y42" s="166"/>
      <c r="Z42" s="130">
        <v>105.73</v>
      </c>
      <c r="AA42" s="223"/>
      <c r="AB42" s="222"/>
    </row>
    <row r="43" spans="1:28" ht="27" customHeight="1" x14ac:dyDescent="0.25">
      <c r="A43" s="36"/>
      <c r="B43" s="15"/>
      <c r="C43" s="180"/>
      <c r="D43" s="216"/>
      <c r="E43" s="67"/>
      <c r="F43" s="67"/>
      <c r="G43" s="72"/>
      <c r="H43" s="61"/>
      <c r="I43" s="107" t="s">
        <v>128</v>
      </c>
      <c r="J43" s="67">
        <v>-300</v>
      </c>
      <c r="K43" s="82"/>
      <c r="L43" s="192"/>
      <c r="M43" s="107"/>
      <c r="N43" s="67"/>
      <c r="O43" s="107" t="s">
        <v>126</v>
      </c>
      <c r="P43" s="104">
        <v>-1200</v>
      </c>
      <c r="Q43" s="231"/>
      <c r="R43" s="104"/>
      <c r="S43" s="383"/>
      <c r="T43" s="379"/>
      <c r="U43" s="364"/>
      <c r="V43" s="178"/>
      <c r="W43" s="173"/>
      <c r="X43" s="166"/>
      <c r="Y43" s="166"/>
      <c r="Z43" s="130"/>
      <c r="AA43" s="223"/>
      <c r="AB43" s="222"/>
    </row>
    <row r="44" spans="1:28" ht="27" customHeight="1" x14ac:dyDescent="0.25">
      <c r="A44" s="36"/>
      <c r="B44" s="15"/>
      <c r="C44" s="65"/>
      <c r="D44" s="172"/>
      <c r="E44" s="194"/>
      <c r="F44" s="67"/>
      <c r="G44" s="74"/>
      <c r="H44" s="121"/>
      <c r="I44" s="107" t="s">
        <v>75</v>
      </c>
      <c r="J44" s="104">
        <v>-10100</v>
      </c>
      <c r="K44" s="82"/>
      <c r="L44" s="96"/>
      <c r="M44" s="107"/>
      <c r="N44" s="67"/>
      <c r="O44" s="107" t="s">
        <v>85</v>
      </c>
      <c r="P44" s="67">
        <v>400</v>
      </c>
      <c r="Q44" s="113"/>
      <c r="R44" s="90"/>
      <c r="S44" s="358"/>
      <c r="T44" s="384"/>
      <c r="U44" s="385"/>
      <c r="V44" s="161"/>
      <c r="W44" s="176"/>
      <c r="X44" s="166"/>
      <c r="Y44" s="197"/>
      <c r="Z44" s="130"/>
      <c r="AA44" s="224"/>
      <c r="AB44" s="222"/>
    </row>
    <row r="45" spans="1:28" ht="27" customHeight="1" x14ac:dyDescent="0.25">
      <c r="A45" s="37">
        <v>16</v>
      </c>
      <c r="B45" s="19" t="s">
        <v>127</v>
      </c>
      <c r="C45" s="169">
        <v>-6.8000000000000005E-2</v>
      </c>
      <c r="D45" s="21">
        <v>1E-3</v>
      </c>
      <c r="E45" s="75">
        <v>200</v>
      </c>
      <c r="F45" s="63">
        <v>600</v>
      </c>
      <c r="G45" s="73">
        <f>SUM(E45:F45)</f>
        <v>800</v>
      </c>
      <c r="H45" s="120"/>
      <c r="I45" s="108" t="s">
        <v>131</v>
      </c>
      <c r="J45" s="103">
        <v>-7200</v>
      </c>
      <c r="K45" s="86">
        <f>SUM(J42:J45)</f>
        <v>-14900</v>
      </c>
      <c r="L45" s="87"/>
      <c r="M45" s="108" t="s">
        <v>75</v>
      </c>
      <c r="N45" s="63">
        <v>8800</v>
      </c>
      <c r="O45" s="108" t="s">
        <v>48</v>
      </c>
      <c r="P45" s="63">
        <v>2100</v>
      </c>
      <c r="Q45" s="225">
        <f>SUM(N42:N45)+SUM(P42:P45)</f>
        <v>10100</v>
      </c>
      <c r="R45" s="88">
        <v>-4000</v>
      </c>
      <c r="S45" s="360">
        <v>3908400</v>
      </c>
      <c r="T45" s="361">
        <v>3417400</v>
      </c>
      <c r="U45" s="362">
        <v>1582700</v>
      </c>
      <c r="V45" s="138">
        <v>-0.32</v>
      </c>
      <c r="W45" s="170">
        <v>6.0000000000000001E-3</v>
      </c>
      <c r="X45" s="219">
        <v>-0.04</v>
      </c>
      <c r="Y45" s="165">
        <v>6.0000000000000001E-3</v>
      </c>
      <c r="Z45" s="129">
        <v>107.56</v>
      </c>
      <c r="AA45" s="224"/>
      <c r="AB45" s="222"/>
    </row>
    <row r="46" spans="1:28" ht="27" customHeight="1" x14ac:dyDescent="0.25">
      <c r="A46" s="36"/>
      <c r="B46" s="15"/>
      <c r="C46" s="180"/>
      <c r="D46" s="30">
        <v>-8.6999999999999994E-2</v>
      </c>
      <c r="E46" s="67"/>
      <c r="F46" s="67"/>
      <c r="G46" s="72"/>
      <c r="H46" s="185"/>
      <c r="I46" s="107"/>
      <c r="J46" s="104"/>
      <c r="K46" s="82"/>
      <c r="L46" s="93"/>
      <c r="M46" s="107"/>
      <c r="N46" s="67"/>
      <c r="O46" s="107"/>
      <c r="P46" s="67"/>
      <c r="Q46" s="188"/>
      <c r="R46" s="67"/>
      <c r="S46" s="378"/>
      <c r="T46" s="379"/>
      <c r="U46" s="364"/>
      <c r="V46" s="178"/>
      <c r="W46" s="173"/>
      <c r="X46" s="166"/>
      <c r="Y46" s="166"/>
      <c r="Z46" s="130">
        <v>105.9</v>
      </c>
      <c r="AA46" s="224"/>
      <c r="AB46" s="222"/>
    </row>
    <row r="47" spans="1:28" ht="27" customHeight="1" x14ac:dyDescent="0.25">
      <c r="A47" s="36"/>
      <c r="B47" s="12"/>
      <c r="C47" s="180"/>
      <c r="D47" s="30"/>
      <c r="E47" s="67"/>
      <c r="F47" s="67"/>
      <c r="G47" s="72"/>
      <c r="H47" s="185"/>
      <c r="I47" s="107"/>
      <c r="J47" s="104"/>
      <c r="K47" s="82"/>
      <c r="L47" s="93"/>
      <c r="M47" s="107"/>
      <c r="N47" s="99"/>
      <c r="O47" s="107" t="s">
        <v>126</v>
      </c>
      <c r="P47" s="67">
        <v>-7500</v>
      </c>
      <c r="Q47" s="188"/>
      <c r="R47" s="67"/>
      <c r="S47" s="378"/>
      <c r="T47" s="379"/>
      <c r="U47" s="364"/>
      <c r="V47" s="178"/>
      <c r="W47" s="173"/>
      <c r="X47" s="166"/>
      <c r="Y47" s="166"/>
      <c r="Z47" s="130"/>
      <c r="AA47" s="224"/>
      <c r="AB47" s="222"/>
    </row>
    <row r="48" spans="1:28" s="223" customFormat="1" ht="27" customHeight="1" x14ac:dyDescent="0.25">
      <c r="A48" s="37">
        <v>17</v>
      </c>
      <c r="B48" s="189" t="s">
        <v>130</v>
      </c>
      <c r="C48" s="169">
        <v>-6.8000000000000005E-2</v>
      </c>
      <c r="D48" s="317">
        <v>1E-3</v>
      </c>
      <c r="E48" s="63">
        <v>-300</v>
      </c>
      <c r="F48" s="63">
        <v>-3100</v>
      </c>
      <c r="G48" s="73">
        <f>SUM(E48:F48)</f>
        <v>-3400</v>
      </c>
      <c r="H48" s="190"/>
      <c r="I48" s="108" t="s">
        <v>126</v>
      </c>
      <c r="J48" s="103">
        <v>1200</v>
      </c>
      <c r="K48" s="86">
        <f>SUM(J46:J48)</f>
        <v>1200</v>
      </c>
      <c r="L48" s="87"/>
      <c r="M48" s="108"/>
      <c r="N48" s="63"/>
      <c r="O48" s="108" t="s">
        <v>85</v>
      </c>
      <c r="P48" s="63">
        <v>600</v>
      </c>
      <c r="Q48" s="225">
        <f>SUM(N46:N48)+SUM(P46:P48)</f>
        <v>-6900</v>
      </c>
      <c r="R48" s="63">
        <v>-9100</v>
      </c>
      <c r="S48" s="360">
        <v>3899300</v>
      </c>
      <c r="T48" s="361">
        <v>3411700</v>
      </c>
      <c r="U48" s="362">
        <v>3274000</v>
      </c>
      <c r="V48" s="215">
        <v>-0.32</v>
      </c>
      <c r="W48" s="199">
        <v>6.0000000000000001E-3</v>
      </c>
      <c r="X48" s="219">
        <v>0.03</v>
      </c>
      <c r="Y48" s="165">
        <v>5.0000000000000001E-3</v>
      </c>
      <c r="Z48" s="129">
        <v>107.19</v>
      </c>
      <c r="AA48" s="224"/>
    </row>
    <row r="49" spans="1:27" s="223" customFormat="1" ht="27" customHeight="1" x14ac:dyDescent="0.25">
      <c r="A49" s="36"/>
      <c r="B49" s="15"/>
      <c r="C49" s="65"/>
      <c r="D49" s="30">
        <v>-8.6999999999999994E-2</v>
      </c>
      <c r="E49" s="67"/>
      <c r="F49" s="67"/>
      <c r="G49" s="72"/>
      <c r="H49" s="61"/>
      <c r="I49" s="107" t="s">
        <v>136</v>
      </c>
      <c r="J49" s="104">
        <v>-23700</v>
      </c>
      <c r="K49" s="82"/>
      <c r="L49" s="93"/>
      <c r="M49" s="107"/>
      <c r="N49" s="67"/>
      <c r="O49" s="107"/>
      <c r="P49" s="67"/>
      <c r="Q49" s="113"/>
      <c r="R49" s="67"/>
      <c r="S49" s="358"/>
      <c r="T49" s="363"/>
      <c r="U49" s="359"/>
      <c r="V49" s="179"/>
      <c r="W49" s="173"/>
      <c r="X49" s="313"/>
      <c r="Y49" s="166"/>
      <c r="Z49" s="217">
        <v>106.76</v>
      </c>
      <c r="AA49" s="224"/>
    </row>
    <row r="50" spans="1:27" s="223" customFormat="1" ht="27" customHeight="1" x14ac:dyDescent="0.25">
      <c r="A50" s="36"/>
      <c r="B50" s="15"/>
      <c r="C50" s="65"/>
      <c r="D50" s="30"/>
      <c r="E50" s="67"/>
      <c r="F50" s="67"/>
      <c r="G50" s="72"/>
      <c r="H50" s="61"/>
      <c r="I50" s="386" t="s">
        <v>137</v>
      </c>
      <c r="J50" s="104">
        <v>-11900</v>
      </c>
      <c r="K50" s="82"/>
      <c r="L50" s="93"/>
      <c r="M50" s="107"/>
      <c r="N50" s="67"/>
      <c r="O50" s="107" t="s">
        <v>136</v>
      </c>
      <c r="P50" s="67">
        <v>41500</v>
      </c>
      <c r="Q50" s="113"/>
      <c r="R50" s="67"/>
      <c r="S50" s="358"/>
      <c r="T50" s="363"/>
      <c r="U50" s="359"/>
      <c r="V50" s="179"/>
      <c r="W50" s="173"/>
      <c r="X50" s="313"/>
      <c r="Y50" s="166"/>
      <c r="Z50" s="217"/>
      <c r="AA50" s="224"/>
    </row>
    <row r="51" spans="1:27" s="223" customFormat="1" ht="27" customHeight="1" x14ac:dyDescent="0.25">
      <c r="A51" s="36"/>
      <c r="B51" s="15"/>
      <c r="C51" s="65"/>
      <c r="D51" s="30"/>
      <c r="E51" s="67"/>
      <c r="F51" s="67"/>
      <c r="G51" s="72"/>
      <c r="H51" s="61"/>
      <c r="I51" s="107" t="s">
        <v>126</v>
      </c>
      <c r="J51" s="104">
        <v>7500</v>
      </c>
      <c r="K51" s="82"/>
      <c r="L51" s="93"/>
      <c r="M51" s="107"/>
      <c r="N51" s="67"/>
      <c r="O51" s="107" t="s">
        <v>126</v>
      </c>
      <c r="P51" s="67">
        <v>-2800</v>
      </c>
      <c r="Q51" s="113"/>
      <c r="R51" s="67"/>
      <c r="S51" s="358"/>
      <c r="T51" s="363"/>
      <c r="U51" s="359"/>
      <c r="V51" s="179"/>
      <c r="W51" s="173"/>
      <c r="X51" s="313"/>
      <c r="Y51" s="166"/>
      <c r="Z51" s="217"/>
      <c r="AA51" s="224"/>
    </row>
    <row r="52" spans="1:27" s="223" customFormat="1" ht="27" customHeight="1" x14ac:dyDescent="0.25">
      <c r="A52" s="36"/>
      <c r="B52" s="15"/>
      <c r="C52" s="65"/>
      <c r="D52" s="30"/>
      <c r="E52" s="67"/>
      <c r="F52" s="67"/>
      <c r="G52" s="72"/>
      <c r="H52" s="61"/>
      <c r="I52" s="107" t="s">
        <v>88</v>
      </c>
      <c r="J52" s="104">
        <v>-200</v>
      </c>
      <c r="K52" s="82"/>
      <c r="L52" s="93"/>
      <c r="M52" s="107"/>
      <c r="N52" s="67"/>
      <c r="O52" s="107" t="s">
        <v>85</v>
      </c>
      <c r="P52" s="67">
        <v>300</v>
      </c>
      <c r="Q52" s="113"/>
      <c r="R52" s="67"/>
      <c r="S52" s="358"/>
      <c r="T52" s="363"/>
      <c r="U52" s="359"/>
      <c r="V52" s="179"/>
      <c r="W52" s="173"/>
      <c r="X52" s="313"/>
      <c r="Y52" s="166"/>
      <c r="Z52" s="217"/>
      <c r="AA52" s="224"/>
    </row>
    <row r="53" spans="1:27" s="223" customFormat="1" ht="27" customHeight="1" x14ac:dyDescent="0.25">
      <c r="A53" s="37">
        <v>18</v>
      </c>
      <c r="B53" s="19" t="s">
        <v>133</v>
      </c>
      <c r="C53" s="169">
        <v>-6.3E-2</v>
      </c>
      <c r="D53" s="177">
        <v>1E-3</v>
      </c>
      <c r="E53" s="63">
        <v>-600</v>
      </c>
      <c r="F53" s="63">
        <v>-1200</v>
      </c>
      <c r="G53" s="73">
        <f>SUM(E53:F53)</f>
        <v>-1800</v>
      </c>
      <c r="H53" s="60"/>
      <c r="I53" s="108" t="s">
        <v>128</v>
      </c>
      <c r="J53" s="103">
        <v>-200</v>
      </c>
      <c r="K53" s="86">
        <f>SUM(J49:J53)</f>
        <v>-28500</v>
      </c>
      <c r="L53" s="87"/>
      <c r="M53" s="108"/>
      <c r="N53" s="63"/>
      <c r="O53" s="108" t="s">
        <v>48</v>
      </c>
      <c r="P53" s="63">
        <v>2200</v>
      </c>
      <c r="Q53" s="225">
        <f>SUM(N49:N53)+SUM(P49:P53)</f>
        <v>41200</v>
      </c>
      <c r="R53" s="63">
        <v>10900</v>
      </c>
      <c r="S53" s="360">
        <v>3910200</v>
      </c>
      <c r="T53" s="361">
        <v>3415700</v>
      </c>
      <c r="U53" s="362">
        <v>3381800</v>
      </c>
      <c r="V53" s="215">
        <v>-0.27</v>
      </c>
      <c r="W53" s="170">
        <v>6.0000000000000001E-3</v>
      </c>
      <c r="X53" s="219">
        <v>2.5000000000000001E-2</v>
      </c>
      <c r="Y53" s="165">
        <v>0.05</v>
      </c>
      <c r="Z53" s="218">
        <v>107.57</v>
      </c>
      <c r="AA53" s="224"/>
    </row>
    <row r="54" spans="1:27" s="223" customFormat="1" ht="27" customHeight="1" x14ac:dyDescent="0.25">
      <c r="A54" s="39"/>
      <c r="B54" s="15"/>
      <c r="C54" s="64"/>
      <c r="D54" s="139">
        <v>-8.6999999999999994E-2</v>
      </c>
      <c r="E54" s="70"/>
      <c r="F54" s="70"/>
      <c r="G54" s="76"/>
      <c r="H54" s="126"/>
      <c r="I54" s="123" t="s">
        <v>126</v>
      </c>
      <c r="J54" s="104">
        <v>2800</v>
      </c>
      <c r="K54" s="78"/>
      <c r="L54" s="105"/>
      <c r="M54" s="107"/>
      <c r="N54" s="70"/>
      <c r="O54" s="107" t="s">
        <v>126</v>
      </c>
      <c r="P54" s="70">
        <v>-3600</v>
      </c>
      <c r="Q54" s="112"/>
      <c r="R54" s="70"/>
      <c r="S54" s="367"/>
      <c r="T54" s="368"/>
      <c r="U54" s="366"/>
      <c r="V54" s="160"/>
      <c r="W54" s="174"/>
      <c r="X54" s="334"/>
      <c r="Y54" s="167"/>
      <c r="Z54" s="128">
        <v>108</v>
      </c>
      <c r="AA54" s="224"/>
    </row>
    <row r="55" spans="1:27" s="223" customFormat="1" ht="27" customHeight="1" x14ac:dyDescent="0.25">
      <c r="A55" s="36"/>
      <c r="B55" s="15"/>
      <c r="C55" s="65"/>
      <c r="D55" s="30"/>
      <c r="E55" s="67"/>
      <c r="F55" s="67"/>
      <c r="G55" s="72"/>
      <c r="H55" s="191"/>
      <c r="I55" s="107" t="s">
        <v>88</v>
      </c>
      <c r="J55" s="104">
        <v>-1600</v>
      </c>
      <c r="K55" s="82"/>
      <c r="L55" s="93"/>
      <c r="M55" s="107"/>
      <c r="N55" s="67"/>
      <c r="O55" s="107" t="s">
        <v>85</v>
      </c>
      <c r="P55" s="67">
        <v>100</v>
      </c>
      <c r="Q55" s="113"/>
      <c r="R55" s="67"/>
      <c r="S55" s="358"/>
      <c r="T55" s="363"/>
      <c r="U55" s="359"/>
      <c r="V55" s="179"/>
      <c r="W55" s="173"/>
      <c r="X55" s="313"/>
      <c r="Y55" s="166"/>
      <c r="Z55" s="130"/>
      <c r="AA55" s="224"/>
    </row>
    <row r="56" spans="1:27" s="223" customFormat="1" ht="27" customHeight="1" x14ac:dyDescent="0.25">
      <c r="A56" s="37">
        <v>19</v>
      </c>
      <c r="B56" s="37" t="s">
        <v>134</v>
      </c>
      <c r="C56" s="169">
        <v>-5.0999999999999997E-2</v>
      </c>
      <c r="D56" s="177">
        <v>1E-3</v>
      </c>
      <c r="E56" s="63">
        <v>-1300</v>
      </c>
      <c r="F56" s="63">
        <v>18000</v>
      </c>
      <c r="G56" s="73">
        <f>SUM(E56:F56)</f>
        <v>16700</v>
      </c>
      <c r="H56" s="60"/>
      <c r="I56" s="108" t="s">
        <v>128</v>
      </c>
      <c r="J56" s="103">
        <v>-300</v>
      </c>
      <c r="K56" s="86">
        <f>SUM(J54:J56)</f>
        <v>900</v>
      </c>
      <c r="L56" s="87"/>
      <c r="M56" s="108"/>
      <c r="N56" s="63"/>
      <c r="O56" s="108" t="s">
        <v>48</v>
      </c>
      <c r="P56" s="63">
        <v>11900</v>
      </c>
      <c r="Q56" s="225">
        <f>SUM(N54:N56)+SUM(P54:P56)</f>
        <v>8400</v>
      </c>
      <c r="R56" s="63">
        <v>26000</v>
      </c>
      <c r="S56" s="360">
        <v>3936200</v>
      </c>
      <c r="T56" s="361">
        <v>3436600</v>
      </c>
      <c r="U56" s="362">
        <v>3431400</v>
      </c>
      <c r="V56" s="138">
        <v>-0.28000000000000003</v>
      </c>
      <c r="W56" s="170">
        <v>6.0000000000000001E-3</v>
      </c>
      <c r="X56" s="219">
        <v>3.5000000000000003E-2</v>
      </c>
      <c r="Y56" s="165">
        <v>0.09</v>
      </c>
      <c r="Z56" s="129">
        <v>109.56</v>
      </c>
      <c r="AA56" s="224"/>
    </row>
    <row r="57" spans="1:27" s="223" customFormat="1" ht="27" customHeight="1" x14ac:dyDescent="0.25">
      <c r="A57" s="36"/>
      <c r="B57" s="15"/>
      <c r="C57" s="180"/>
      <c r="D57" s="30">
        <v>-8.6999999999999994E-2</v>
      </c>
      <c r="E57" s="67"/>
      <c r="F57" s="67"/>
      <c r="G57" s="72"/>
      <c r="H57" s="61"/>
      <c r="I57" s="107"/>
      <c r="J57" s="104"/>
      <c r="K57" s="82"/>
      <c r="L57" s="93"/>
      <c r="M57" s="107"/>
      <c r="N57" s="67"/>
      <c r="O57" s="107" t="s">
        <v>126</v>
      </c>
      <c r="P57" s="67">
        <v>-18700</v>
      </c>
      <c r="Q57" s="82"/>
      <c r="R57" s="67"/>
      <c r="S57" s="378"/>
      <c r="T57" s="379"/>
      <c r="U57" s="364"/>
      <c r="V57" s="178"/>
      <c r="W57" s="173"/>
      <c r="X57" s="166"/>
      <c r="Y57" s="166"/>
      <c r="Z57" s="130">
        <v>109.67</v>
      </c>
      <c r="AA57" s="224"/>
    </row>
    <row r="58" spans="1:27" s="223" customFormat="1" ht="27" customHeight="1" x14ac:dyDescent="0.25">
      <c r="A58" s="36"/>
      <c r="B58" s="15"/>
      <c r="C58" s="180"/>
      <c r="D58" s="30"/>
      <c r="E58" s="67"/>
      <c r="F58" s="67"/>
      <c r="G58" s="72"/>
      <c r="H58" s="61"/>
      <c r="I58" s="107" t="s">
        <v>126</v>
      </c>
      <c r="J58" s="104">
        <v>3600</v>
      </c>
      <c r="K58" s="82"/>
      <c r="L58" s="93"/>
      <c r="M58" s="107"/>
      <c r="N58" s="67"/>
      <c r="O58" s="107" t="s">
        <v>85</v>
      </c>
      <c r="P58" s="67">
        <v>100</v>
      </c>
      <c r="Q58" s="82"/>
      <c r="R58" s="67"/>
      <c r="S58" s="378"/>
      <c r="T58" s="379"/>
      <c r="U58" s="364"/>
      <c r="V58" s="178"/>
      <c r="W58" s="173"/>
      <c r="X58" s="166"/>
      <c r="Y58" s="166"/>
      <c r="Z58" s="130"/>
      <c r="AA58" s="224"/>
    </row>
    <row r="59" spans="1:27" s="223" customFormat="1" ht="27" customHeight="1" x14ac:dyDescent="0.25">
      <c r="A59" s="37">
        <v>23</v>
      </c>
      <c r="B59" s="19" t="s">
        <v>127</v>
      </c>
      <c r="C59" s="169">
        <v>-4.8000000000000001E-2</v>
      </c>
      <c r="D59" s="177">
        <v>1E-3</v>
      </c>
      <c r="E59" s="63">
        <v>600</v>
      </c>
      <c r="F59" s="63">
        <v>87000</v>
      </c>
      <c r="G59" s="73">
        <f>SUM(E59:F59)</f>
        <v>87600</v>
      </c>
      <c r="H59" s="60"/>
      <c r="I59" s="108" t="s">
        <v>128</v>
      </c>
      <c r="J59" s="103">
        <v>-400</v>
      </c>
      <c r="K59" s="86">
        <f>SUM(J57:J59)</f>
        <v>3200</v>
      </c>
      <c r="L59" s="87"/>
      <c r="M59" s="108" t="s">
        <v>75</v>
      </c>
      <c r="N59" s="63">
        <v>1500</v>
      </c>
      <c r="O59" s="108" t="s">
        <v>48</v>
      </c>
      <c r="P59" s="103">
        <v>13500</v>
      </c>
      <c r="Q59" s="225">
        <f>SUM(N57:N59)+SUM(P57:P59)</f>
        <v>-3600</v>
      </c>
      <c r="R59" s="63">
        <v>87200</v>
      </c>
      <c r="S59" s="360">
        <v>4023400</v>
      </c>
      <c r="T59" s="361">
        <v>3518100</v>
      </c>
      <c r="U59" s="362">
        <v>3514100</v>
      </c>
      <c r="V59" s="138">
        <v>-0.42</v>
      </c>
      <c r="W59" s="170">
        <v>6.0000000000000001E-3</v>
      </c>
      <c r="X59" s="165">
        <v>0.01</v>
      </c>
      <c r="Y59" s="165">
        <v>6.5000000000000002E-2</v>
      </c>
      <c r="Z59" s="129">
        <v>111.24</v>
      </c>
      <c r="AA59" s="224"/>
    </row>
    <row r="60" spans="1:27" s="223" customFormat="1" ht="27" customHeight="1" x14ac:dyDescent="0.25">
      <c r="A60" s="36"/>
      <c r="B60" s="15"/>
      <c r="C60" s="180"/>
      <c r="D60" s="30">
        <v>-8.6999999999999994E-2</v>
      </c>
      <c r="E60" s="67"/>
      <c r="F60" s="67"/>
      <c r="G60" s="72"/>
      <c r="H60" s="61"/>
      <c r="I60" s="107"/>
      <c r="J60" s="104"/>
      <c r="K60" s="82"/>
      <c r="L60" s="93"/>
      <c r="M60" s="107"/>
      <c r="N60" s="67"/>
      <c r="O60" s="386" t="s">
        <v>137</v>
      </c>
      <c r="P60" s="67">
        <v>-43100</v>
      </c>
      <c r="Q60" s="82"/>
      <c r="R60" s="67"/>
      <c r="S60" s="378"/>
      <c r="T60" s="379"/>
      <c r="U60" s="364"/>
      <c r="V60" s="178"/>
      <c r="W60" s="173"/>
      <c r="X60" s="166"/>
      <c r="Y60" s="166"/>
      <c r="Z60" s="130">
        <v>110.07</v>
      </c>
      <c r="AA60" s="224"/>
    </row>
    <row r="61" spans="1:27" s="223" customFormat="1" ht="27" customHeight="1" x14ac:dyDescent="0.25">
      <c r="A61" s="36"/>
      <c r="B61" s="15"/>
      <c r="C61" s="180"/>
      <c r="D61" s="30"/>
      <c r="E61" s="67"/>
      <c r="F61" s="67"/>
      <c r="G61" s="72"/>
      <c r="H61" s="61"/>
      <c r="I61" s="107"/>
      <c r="J61" s="104"/>
      <c r="K61" s="82"/>
      <c r="L61" s="93"/>
      <c r="M61" s="107"/>
      <c r="N61" s="67"/>
      <c r="O61" s="107" t="s">
        <v>126</v>
      </c>
      <c r="P61" s="67">
        <v>-22700</v>
      </c>
      <c r="Q61" s="82"/>
      <c r="R61" s="67"/>
      <c r="S61" s="378"/>
      <c r="T61" s="379"/>
      <c r="U61" s="364"/>
      <c r="V61" s="178"/>
      <c r="W61" s="173"/>
      <c r="X61" s="166"/>
      <c r="Y61" s="166"/>
      <c r="Z61" s="130"/>
      <c r="AA61" s="224"/>
    </row>
    <row r="62" spans="1:27" s="223" customFormat="1" ht="27" customHeight="1" x14ac:dyDescent="0.25">
      <c r="A62" s="36"/>
      <c r="B62" s="15"/>
      <c r="C62" s="180"/>
      <c r="D62" s="30"/>
      <c r="E62" s="67"/>
      <c r="F62" s="67"/>
      <c r="G62" s="72"/>
      <c r="H62" s="61"/>
      <c r="I62" s="107"/>
      <c r="J62" s="104"/>
      <c r="K62" s="82"/>
      <c r="L62" s="93"/>
      <c r="M62" s="107"/>
      <c r="N62" s="67"/>
      <c r="O62" s="107" t="s">
        <v>85</v>
      </c>
      <c r="P62" s="67">
        <v>200</v>
      </c>
      <c r="Q62" s="82"/>
      <c r="R62" s="67"/>
      <c r="S62" s="378"/>
      <c r="T62" s="379"/>
      <c r="U62" s="364"/>
      <c r="V62" s="178"/>
      <c r="W62" s="173"/>
      <c r="X62" s="166"/>
      <c r="Y62" s="166"/>
      <c r="Z62" s="130"/>
      <c r="AA62" s="224"/>
    </row>
    <row r="63" spans="1:27" s="223" customFormat="1" ht="27" customHeight="1" x14ac:dyDescent="0.25">
      <c r="A63" s="36"/>
      <c r="B63" s="15"/>
      <c r="C63" s="180"/>
      <c r="D63" s="30"/>
      <c r="E63" s="67"/>
      <c r="F63" s="67"/>
      <c r="G63" s="72"/>
      <c r="H63" s="61"/>
      <c r="I63" s="107"/>
      <c r="J63" s="104"/>
      <c r="K63" s="82"/>
      <c r="L63" s="93"/>
      <c r="M63" s="107"/>
      <c r="N63" s="67"/>
      <c r="O63" s="107" t="s">
        <v>128</v>
      </c>
      <c r="P63" s="67">
        <v>5000</v>
      </c>
      <c r="Q63" s="82"/>
      <c r="R63" s="67"/>
      <c r="S63" s="378"/>
      <c r="T63" s="379"/>
      <c r="U63" s="364"/>
      <c r="V63" s="178"/>
      <c r="W63" s="173"/>
      <c r="X63" s="166"/>
      <c r="Y63" s="166"/>
      <c r="Z63" s="130"/>
      <c r="AA63" s="224"/>
    </row>
    <row r="64" spans="1:27" s="223" customFormat="1" ht="27" customHeight="1" x14ac:dyDescent="0.25">
      <c r="A64" s="36"/>
      <c r="B64" s="15"/>
      <c r="C64" s="180"/>
      <c r="D64" s="30"/>
      <c r="E64" s="67"/>
      <c r="F64" s="67"/>
      <c r="G64" s="72"/>
      <c r="H64" s="61"/>
      <c r="I64" s="107"/>
      <c r="J64" s="104"/>
      <c r="K64" s="82"/>
      <c r="L64" s="93"/>
      <c r="M64" s="107"/>
      <c r="N64" s="67"/>
      <c r="O64" s="107" t="s">
        <v>138</v>
      </c>
      <c r="P64" s="67">
        <v>-8000</v>
      </c>
      <c r="Q64" s="82"/>
      <c r="R64" s="67"/>
      <c r="S64" s="378"/>
      <c r="T64" s="379"/>
      <c r="U64" s="364"/>
      <c r="V64" s="178"/>
      <c r="W64" s="173"/>
      <c r="X64" s="166"/>
      <c r="Y64" s="166"/>
      <c r="Z64" s="130"/>
      <c r="AA64" s="224"/>
    </row>
    <row r="65" spans="1:27" s="223" customFormat="1" ht="27" customHeight="1" x14ac:dyDescent="0.25">
      <c r="A65" s="36"/>
      <c r="B65" s="15"/>
      <c r="C65" s="180"/>
      <c r="D65" s="30"/>
      <c r="E65" s="67"/>
      <c r="F65" s="67"/>
      <c r="G65" s="72"/>
      <c r="H65" s="61"/>
      <c r="I65" s="107" t="s">
        <v>126</v>
      </c>
      <c r="J65" s="104">
        <v>18700</v>
      </c>
      <c r="K65" s="82"/>
      <c r="L65" s="93"/>
      <c r="M65" s="107"/>
      <c r="N65" s="67"/>
      <c r="O65" s="107" t="s">
        <v>48</v>
      </c>
      <c r="P65" s="67">
        <v>9800</v>
      </c>
      <c r="Q65" s="82"/>
      <c r="R65" s="67"/>
      <c r="S65" s="378"/>
      <c r="T65" s="379"/>
      <c r="U65" s="364"/>
      <c r="V65" s="178"/>
      <c r="W65" s="173"/>
      <c r="X65" s="166"/>
      <c r="Y65" s="166"/>
      <c r="Z65" s="130"/>
      <c r="AA65" s="224"/>
    </row>
    <row r="66" spans="1:27" s="223" customFormat="1" ht="27" customHeight="1" x14ac:dyDescent="0.25">
      <c r="A66" s="36">
        <v>24</v>
      </c>
      <c r="B66" s="15" t="s">
        <v>130</v>
      </c>
      <c r="C66" s="180">
        <v>-3.9E-2</v>
      </c>
      <c r="D66" s="30">
        <v>1E-3</v>
      </c>
      <c r="E66" s="67">
        <v>100</v>
      </c>
      <c r="F66" s="67">
        <v>-2300</v>
      </c>
      <c r="G66" s="72">
        <f>SUM(E66:F66)</f>
        <v>-2200</v>
      </c>
      <c r="H66" s="61"/>
      <c r="I66" s="107" t="s">
        <v>128</v>
      </c>
      <c r="J66" s="104">
        <v>-100</v>
      </c>
      <c r="K66" s="82">
        <f>SUM(J60:J66)</f>
        <v>18600</v>
      </c>
      <c r="L66" s="387">
        <v>100</v>
      </c>
      <c r="M66" s="107"/>
      <c r="N66" s="67"/>
      <c r="O66" s="107" t="s">
        <v>49</v>
      </c>
      <c r="P66" s="67">
        <v>2500</v>
      </c>
      <c r="Q66" s="225">
        <f>SUM(N60:N66)+SUM(P60:P66)+L66</f>
        <v>-56200</v>
      </c>
      <c r="R66" s="67">
        <v>-39800</v>
      </c>
      <c r="S66" s="378">
        <v>3983600</v>
      </c>
      <c r="T66" s="379">
        <v>3469000</v>
      </c>
      <c r="U66" s="364">
        <v>3466900</v>
      </c>
      <c r="V66" s="220">
        <v>-0.44</v>
      </c>
      <c r="W66" s="221">
        <v>6.0000000000000001E-3</v>
      </c>
      <c r="X66" s="166">
        <v>0</v>
      </c>
      <c r="Y66" s="166">
        <v>3.5000000000000003E-2</v>
      </c>
      <c r="Z66" s="130">
        <v>111.25</v>
      </c>
      <c r="AA66" s="224"/>
    </row>
    <row r="67" spans="1:27" s="223" customFormat="1" ht="27" customHeight="1" x14ac:dyDescent="0.25">
      <c r="A67" s="39"/>
      <c r="B67" s="39"/>
      <c r="C67" s="181"/>
      <c r="D67" s="139">
        <v>-8.6999999999999994E-2</v>
      </c>
      <c r="E67" s="70"/>
      <c r="F67" s="70"/>
      <c r="G67" s="76"/>
      <c r="H67" s="62"/>
      <c r="I67" s="123"/>
      <c r="J67" s="102"/>
      <c r="K67" s="78"/>
      <c r="L67" s="105"/>
      <c r="M67" s="123"/>
      <c r="N67" s="70"/>
      <c r="O67" s="388" t="s">
        <v>139</v>
      </c>
      <c r="P67" s="70">
        <v>34000</v>
      </c>
      <c r="Q67" s="78"/>
      <c r="R67" s="70"/>
      <c r="S67" s="375"/>
      <c r="T67" s="376"/>
      <c r="U67" s="389"/>
      <c r="V67" s="314"/>
      <c r="W67" s="315"/>
      <c r="X67" s="167"/>
      <c r="Y67" s="167"/>
      <c r="Z67" s="128">
        <v>110.76</v>
      </c>
      <c r="AA67" s="224"/>
    </row>
    <row r="68" spans="1:27" s="223" customFormat="1" ht="27" customHeight="1" x14ac:dyDescent="0.25">
      <c r="A68" s="36"/>
      <c r="B68" s="15"/>
      <c r="C68" s="180"/>
      <c r="D68" s="30"/>
      <c r="E68" s="67"/>
      <c r="F68" s="67"/>
      <c r="G68" s="72"/>
      <c r="H68" s="61"/>
      <c r="I68" s="107"/>
      <c r="J68" s="104"/>
      <c r="K68" s="82"/>
      <c r="L68" s="93"/>
      <c r="M68" s="107"/>
      <c r="N68" s="67"/>
      <c r="O68" s="386" t="s">
        <v>137</v>
      </c>
      <c r="P68" s="67">
        <v>-98200</v>
      </c>
      <c r="Q68" s="82"/>
      <c r="R68" s="67"/>
      <c r="S68" s="378"/>
      <c r="T68" s="379"/>
      <c r="U68" s="364"/>
      <c r="V68" s="220"/>
      <c r="W68" s="221"/>
      <c r="X68" s="166"/>
      <c r="Y68" s="166"/>
      <c r="Z68" s="130"/>
      <c r="AA68" s="224"/>
    </row>
    <row r="69" spans="1:27" s="223" customFormat="1" ht="27" customHeight="1" x14ac:dyDescent="0.25">
      <c r="A69" s="36"/>
      <c r="B69" s="15"/>
      <c r="C69" s="180"/>
      <c r="D69" s="30"/>
      <c r="E69" s="67"/>
      <c r="F69" s="67"/>
      <c r="G69" s="72"/>
      <c r="H69" s="61"/>
      <c r="I69" s="107"/>
      <c r="J69" s="104"/>
      <c r="K69" s="82"/>
      <c r="L69" s="93"/>
      <c r="M69" s="107"/>
      <c r="N69" s="67"/>
      <c r="O69" s="107" t="s">
        <v>126</v>
      </c>
      <c r="P69" s="67">
        <v>-5600</v>
      </c>
      <c r="Q69" s="82"/>
      <c r="R69" s="67"/>
      <c r="S69" s="378"/>
      <c r="T69" s="379"/>
      <c r="U69" s="364"/>
      <c r="V69" s="220"/>
      <c r="W69" s="221"/>
      <c r="X69" s="166"/>
      <c r="Y69" s="166"/>
      <c r="Z69" s="130"/>
      <c r="AA69" s="224"/>
    </row>
    <row r="70" spans="1:27" s="223" customFormat="1" ht="27" customHeight="1" x14ac:dyDescent="0.25">
      <c r="A70" s="36"/>
      <c r="B70" s="15"/>
      <c r="C70" s="180"/>
      <c r="D70" s="30"/>
      <c r="E70" s="67"/>
      <c r="F70" s="67"/>
      <c r="G70" s="72"/>
      <c r="H70" s="61"/>
      <c r="I70" s="107" t="s">
        <v>126</v>
      </c>
      <c r="J70" s="104">
        <v>22400</v>
      </c>
      <c r="K70" s="82"/>
      <c r="L70" s="93"/>
      <c r="M70" s="107"/>
      <c r="N70" s="67"/>
      <c r="O70" s="107" t="s">
        <v>85</v>
      </c>
      <c r="P70" s="67">
        <v>900</v>
      </c>
      <c r="Q70" s="82"/>
      <c r="R70" s="67"/>
      <c r="S70" s="378"/>
      <c r="T70" s="379"/>
      <c r="U70" s="364"/>
      <c r="V70" s="220"/>
      <c r="W70" s="221"/>
      <c r="X70" s="166"/>
      <c r="Y70" s="166"/>
      <c r="Z70" s="130"/>
      <c r="AA70" s="224"/>
    </row>
    <row r="71" spans="1:27" s="223" customFormat="1" ht="27" customHeight="1" x14ac:dyDescent="0.25">
      <c r="A71" s="37">
        <v>25</v>
      </c>
      <c r="B71" s="19" t="s">
        <v>133</v>
      </c>
      <c r="C71" s="169">
        <v>-2.8000000000000001E-2</v>
      </c>
      <c r="D71" s="317">
        <v>1E-3</v>
      </c>
      <c r="E71" s="63">
        <v>-500</v>
      </c>
      <c r="F71" s="63">
        <v>15900</v>
      </c>
      <c r="G71" s="73">
        <f>SUM(E71:F71)</f>
        <v>15400</v>
      </c>
      <c r="H71" s="390">
        <v>-100</v>
      </c>
      <c r="I71" s="108" t="s">
        <v>128</v>
      </c>
      <c r="J71" s="103">
        <v>-700</v>
      </c>
      <c r="K71" s="86">
        <f>SUM(J67:J71)+H71</f>
        <v>21600</v>
      </c>
      <c r="L71" s="87"/>
      <c r="M71" s="108"/>
      <c r="N71" s="63"/>
      <c r="O71" s="108" t="s">
        <v>138</v>
      </c>
      <c r="P71" s="63">
        <v>-8000</v>
      </c>
      <c r="Q71" s="225">
        <f>SUM(N67:N71)+SUM(P67:P71)</f>
        <v>-76900</v>
      </c>
      <c r="R71" s="63">
        <v>-39900</v>
      </c>
      <c r="S71" s="360">
        <v>3943700</v>
      </c>
      <c r="T71" s="361">
        <v>3431800</v>
      </c>
      <c r="U71" s="362">
        <v>3430600</v>
      </c>
      <c r="V71" s="215">
        <v>-0.44</v>
      </c>
      <c r="W71" s="316">
        <v>6.0000000000000001E-3</v>
      </c>
      <c r="X71" s="165">
        <v>0</v>
      </c>
      <c r="Y71" s="165">
        <v>0.03</v>
      </c>
      <c r="Z71" s="129">
        <v>111.49</v>
      </c>
      <c r="AA71" s="224"/>
    </row>
    <row r="72" spans="1:27" s="223" customFormat="1" ht="27" customHeight="1" x14ac:dyDescent="0.25">
      <c r="A72" s="36"/>
      <c r="B72" s="15"/>
      <c r="C72" s="180"/>
      <c r="D72" s="30">
        <v>-8.6999999999999994E-2</v>
      </c>
      <c r="E72" s="67"/>
      <c r="F72" s="67"/>
      <c r="G72" s="72"/>
      <c r="H72" s="61"/>
      <c r="I72" s="107"/>
      <c r="J72" s="104"/>
      <c r="K72" s="82"/>
      <c r="L72" s="93"/>
      <c r="M72" s="107"/>
      <c r="N72" s="67"/>
      <c r="O72" s="386" t="s">
        <v>140</v>
      </c>
      <c r="P72" s="67">
        <v>-2700</v>
      </c>
      <c r="Q72" s="82"/>
      <c r="R72" s="67"/>
      <c r="S72" s="378"/>
      <c r="T72" s="379"/>
      <c r="U72" s="364"/>
      <c r="V72" s="178"/>
      <c r="W72" s="173"/>
      <c r="X72" s="166"/>
      <c r="Y72" s="166"/>
      <c r="Z72" s="130">
        <v>110.37</v>
      </c>
      <c r="AA72" s="224"/>
    </row>
    <row r="73" spans="1:27" s="223" customFormat="1" ht="27" customHeight="1" x14ac:dyDescent="0.25">
      <c r="A73" s="36"/>
      <c r="B73" s="15"/>
      <c r="C73" s="180"/>
      <c r="D73" s="30"/>
      <c r="E73" s="67"/>
      <c r="F73" s="67"/>
      <c r="G73" s="72"/>
      <c r="H73" s="61"/>
      <c r="I73" s="107"/>
      <c r="J73" s="104"/>
      <c r="K73" s="82"/>
      <c r="L73" s="93"/>
      <c r="M73" s="107"/>
      <c r="N73" s="67"/>
      <c r="O73" s="107" t="s">
        <v>126</v>
      </c>
      <c r="P73" s="67">
        <v>-3400</v>
      </c>
      <c r="Q73" s="82"/>
      <c r="R73" s="67"/>
      <c r="S73" s="378"/>
      <c r="T73" s="379"/>
      <c r="U73" s="364"/>
      <c r="V73" s="178"/>
      <c r="W73" s="173"/>
      <c r="X73" s="166"/>
      <c r="Y73" s="166"/>
      <c r="Z73" s="130"/>
      <c r="AA73" s="224"/>
    </row>
    <row r="74" spans="1:27" s="223" customFormat="1" ht="27" customHeight="1" x14ac:dyDescent="0.25">
      <c r="A74" s="36"/>
      <c r="B74" s="15"/>
      <c r="C74" s="180"/>
      <c r="D74" s="30"/>
      <c r="E74" s="67"/>
      <c r="F74" s="67"/>
      <c r="G74" s="72"/>
      <c r="H74" s="61"/>
      <c r="I74" s="107" t="s">
        <v>126</v>
      </c>
      <c r="J74" s="104">
        <v>5900</v>
      </c>
      <c r="K74" s="82"/>
      <c r="L74" s="93"/>
      <c r="M74" s="107"/>
      <c r="N74" s="67"/>
      <c r="O74" s="107" t="s">
        <v>85</v>
      </c>
      <c r="P74" s="67">
        <v>600</v>
      </c>
      <c r="Q74" s="82"/>
      <c r="R74" s="67"/>
      <c r="S74" s="378"/>
      <c r="T74" s="379"/>
      <c r="U74" s="364"/>
      <c r="V74" s="178"/>
      <c r="W74" s="173"/>
      <c r="X74" s="166"/>
      <c r="Y74" s="166"/>
      <c r="Z74" s="130"/>
      <c r="AA74" s="224"/>
    </row>
    <row r="75" spans="1:27" s="223" customFormat="1" ht="27" customHeight="1" x14ac:dyDescent="0.25">
      <c r="A75" s="37">
        <v>26</v>
      </c>
      <c r="B75" s="19" t="s">
        <v>134</v>
      </c>
      <c r="C75" s="169">
        <v>-0.02</v>
      </c>
      <c r="D75" s="177">
        <v>1E-3</v>
      </c>
      <c r="E75" s="63">
        <v>-1600</v>
      </c>
      <c r="F75" s="63">
        <v>15700</v>
      </c>
      <c r="G75" s="73">
        <f>SUM(E75:F75)</f>
        <v>14100</v>
      </c>
      <c r="H75" s="60"/>
      <c r="I75" s="108" t="s">
        <v>128</v>
      </c>
      <c r="J75" s="103">
        <v>-600</v>
      </c>
      <c r="K75" s="86">
        <f>SUM(J72:J75)</f>
        <v>5300</v>
      </c>
      <c r="L75" s="87"/>
      <c r="M75" s="108"/>
      <c r="N75" s="63"/>
      <c r="O75" s="108" t="s">
        <v>141</v>
      </c>
      <c r="P75" s="103">
        <v>-4000</v>
      </c>
      <c r="Q75" s="225">
        <f>SUM(N72:N75)+SUM(P72:P75)</f>
        <v>-9500</v>
      </c>
      <c r="R75" s="63">
        <v>9900</v>
      </c>
      <c r="S75" s="360">
        <v>3953600</v>
      </c>
      <c r="T75" s="361">
        <v>3436600</v>
      </c>
      <c r="U75" s="362">
        <v>3435400</v>
      </c>
      <c r="V75" s="138">
        <v>-0.33</v>
      </c>
      <c r="W75" s="170">
        <v>6.0000000000000001E-3</v>
      </c>
      <c r="X75" s="165">
        <v>5.0000000000000001E-3</v>
      </c>
      <c r="Y75" s="165">
        <v>2E-3</v>
      </c>
      <c r="Z75" s="129">
        <v>111.24</v>
      </c>
      <c r="AA75" s="224"/>
    </row>
    <row r="76" spans="1:27" s="223" customFormat="1" ht="27" customHeight="1" x14ac:dyDescent="0.25">
      <c r="A76" s="36"/>
      <c r="B76" s="15"/>
      <c r="C76" s="180"/>
      <c r="D76" s="30">
        <v>-8.6999999999999994E-2</v>
      </c>
      <c r="E76" s="67"/>
      <c r="F76" s="67"/>
      <c r="G76" s="72"/>
      <c r="H76" s="61"/>
      <c r="I76" s="107"/>
      <c r="J76" s="104"/>
      <c r="K76" s="82"/>
      <c r="L76" s="93"/>
      <c r="M76" s="107"/>
      <c r="N76" s="67"/>
      <c r="O76" s="386" t="s">
        <v>137</v>
      </c>
      <c r="P76" s="67">
        <v>-1400</v>
      </c>
      <c r="Q76" s="82"/>
      <c r="R76" s="67"/>
      <c r="S76" s="378"/>
      <c r="T76" s="379"/>
      <c r="U76" s="364"/>
      <c r="V76" s="178"/>
      <c r="W76" s="173"/>
      <c r="X76" s="166"/>
      <c r="Y76" s="166"/>
      <c r="Z76" s="130">
        <v>108.24</v>
      </c>
      <c r="AA76" s="224"/>
    </row>
    <row r="77" spans="1:27" s="223" customFormat="1" ht="27" customHeight="1" x14ac:dyDescent="0.25">
      <c r="A77" s="36"/>
      <c r="B77" s="15"/>
      <c r="C77" s="180"/>
      <c r="D77" s="30"/>
      <c r="E77" s="67"/>
      <c r="F77" s="67"/>
      <c r="G77" s="72"/>
      <c r="H77" s="61"/>
      <c r="I77" s="107"/>
      <c r="J77" s="104"/>
      <c r="K77" s="82"/>
      <c r="L77" s="93"/>
      <c r="M77" s="107"/>
      <c r="N77" s="67"/>
      <c r="O77" s="107" t="s">
        <v>126</v>
      </c>
      <c r="P77" s="67">
        <v>-1600</v>
      </c>
      <c r="Q77" s="82"/>
      <c r="R77" s="67"/>
      <c r="S77" s="378"/>
      <c r="T77" s="379"/>
      <c r="U77" s="364"/>
      <c r="V77" s="178"/>
      <c r="W77" s="173"/>
      <c r="X77" s="166"/>
      <c r="Y77" s="166"/>
      <c r="Z77" s="130"/>
      <c r="AA77" s="224"/>
    </row>
    <row r="78" spans="1:27" s="223" customFormat="1" ht="27" customHeight="1" x14ac:dyDescent="0.25">
      <c r="A78" s="36"/>
      <c r="B78" s="15"/>
      <c r="C78" s="180"/>
      <c r="D78" s="30"/>
      <c r="E78" s="67"/>
      <c r="F78" s="67"/>
      <c r="G78" s="72"/>
      <c r="H78" s="61"/>
      <c r="I78" s="386" t="s">
        <v>137</v>
      </c>
      <c r="J78" s="104">
        <v>2500</v>
      </c>
      <c r="K78" s="82"/>
      <c r="L78" s="93"/>
      <c r="M78" s="107"/>
      <c r="N78" s="67"/>
      <c r="O78" s="107" t="s">
        <v>85</v>
      </c>
      <c r="P78" s="67">
        <v>1000</v>
      </c>
      <c r="Q78" s="82"/>
      <c r="R78" s="67"/>
      <c r="S78" s="378"/>
      <c r="T78" s="379"/>
      <c r="U78" s="364"/>
      <c r="V78" s="178"/>
      <c r="W78" s="173"/>
      <c r="X78" s="166"/>
      <c r="Y78" s="166"/>
      <c r="Z78" s="130"/>
      <c r="AA78" s="224"/>
    </row>
    <row r="79" spans="1:27" s="223" customFormat="1" ht="27" customHeight="1" x14ac:dyDescent="0.25">
      <c r="A79" s="36"/>
      <c r="B79" s="15"/>
      <c r="C79" s="180"/>
      <c r="D79" s="30"/>
      <c r="E79" s="67"/>
      <c r="F79" s="67"/>
      <c r="G79" s="72"/>
      <c r="H79" s="61"/>
      <c r="I79" s="107" t="s">
        <v>126</v>
      </c>
      <c r="J79" s="104">
        <v>3400</v>
      </c>
      <c r="K79" s="82"/>
      <c r="L79" s="93"/>
      <c r="M79" s="107"/>
      <c r="N79" s="67"/>
      <c r="O79" s="107" t="s">
        <v>88</v>
      </c>
      <c r="P79" s="67">
        <v>2000</v>
      </c>
      <c r="Q79" s="82"/>
      <c r="R79" s="67"/>
      <c r="S79" s="378"/>
      <c r="T79" s="379"/>
      <c r="U79" s="364"/>
      <c r="V79" s="178"/>
      <c r="W79" s="173"/>
      <c r="X79" s="166"/>
      <c r="Y79" s="166"/>
      <c r="Z79" s="130"/>
      <c r="AA79" s="224"/>
    </row>
    <row r="80" spans="1:27" s="223" customFormat="1" ht="27" customHeight="1" x14ac:dyDescent="0.25">
      <c r="A80" s="36">
        <v>27</v>
      </c>
      <c r="B80" s="15" t="s">
        <v>135</v>
      </c>
      <c r="C80" s="180">
        <v>-1.7000000000000001E-2</v>
      </c>
      <c r="D80" s="30">
        <v>1E-3</v>
      </c>
      <c r="E80" s="67">
        <v>-900</v>
      </c>
      <c r="F80" s="67">
        <v>-4300</v>
      </c>
      <c r="G80" s="72">
        <f>SUM(E80:F80)</f>
        <v>-5200</v>
      </c>
      <c r="H80" s="61"/>
      <c r="I80" s="107" t="s">
        <v>128</v>
      </c>
      <c r="J80" s="104">
        <v>-600</v>
      </c>
      <c r="K80" s="82">
        <f>SUM(J76:J80)</f>
        <v>5300</v>
      </c>
      <c r="L80" s="93"/>
      <c r="M80" s="107"/>
      <c r="N80" s="67"/>
      <c r="O80" s="107" t="s">
        <v>141</v>
      </c>
      <c r="P80" s="67">
        <v>-8000</v>
      </c>
      <c r="Q80" s="225">
        <f>SUM(N76:N80)+SUM(P76:P80)</f>
        <v>-8000</v>
      </c>
      <c r="R80" s="67">
        <v>-7900</v>
      </c>
      <c r="S80" s="378">
        <v>3945700</v>
      </c>
      <c r="T80" s="379">
        <v>3418000</v>
      </c>
      <c r="U80" s="364">
        <v>3417300</v>
      </c>
      <c r="V80" s="220">
        <v>-0.2</v>
      </c>
      <c r="W80" s="221">
        <v>6.0000000000000001E-3</v>
      </c>
      <c r="X80" s="166">
        <v>0.01</v>
      </c>
      <c r="Y80" s="166">
        <v>5.0000000000000001E-3</v>
      </c>
      <c r="Z80" s="130">
        <v>109.51</v>
      </c>
      <c r="AA80" s="224"/>
    </row>
    <row r="81" spans="1:28" s="223" customFormat="1" ht="27" customHeight="1" x14ac:dyDescent="0.25">
      <c r="A81" s="39"/>
      <c r="B81" s="39"/>
      <c r="C81" s="181"/>
      <c r="D81" s="139">
        <v>-8.6999999999999994E-2</v>
      </c>
      <c r="E81" s="70"/>
      <c r="F81" s="70"/>
      <c r="G81" s="76"/>
      <c r="H81" s="62"/>
      <c r="I81" s="123"/>
      <c r="J81" s="102"/>
      <c r="K81" s="78"/>
      <c r="L81" s="105"/>
      <c r="M81" s="123"/>
      <c r="N81" s="70"/>
      <c r="O81" s="388" t="s">
        <v>137</v>
      </c>
      <c r="P81" s="70">
        <v>-15800</v>
      </c>
      <c r="Q81" s="78"/>
      <c r="R81" s="70"/>
      <c r="S81" s="375"/>
      <c r="T81" s="376"/>
      <c r="U81" s="389"/>
      <c r="V81" s="314"/>
      <c r="W81" s="315"/>
      <c r="X81" s="167"/>
      <c r="Y81" s="167"/>
      <c r="Z81" s="128">
        <v>107.15</v>
      </c>
      <c r="AA81" s="224"/>
    </row>
    <row r="82" spans="1:28" s="223" customFormat="1" ht="27" customHeight="1" x14ac:dyDescent="0.25">
      <c r="A82" s="36"/>
      <c r="B82" s="15"/>
      <c r="C82" s="180"/>
      <c r="D82" s="30"/>
      <c r="E82" s="67"/>
      <c r="F82" s="67"/>
      <c r="G82" s="72"/>
      <c r="H82" s="61"/>
      <c r="I82" s="107"/>
      <c r="J82" s="104"/>
      <c r="K82" s="82"/>
      <c r="L82" s="93"/>
      <c r="M82" s="107"/>
      <c r="N82" s="67"/>
      <c r="O82" s="107" t="s">
        <v>126</v>
      </c>
      <c r="P82" s="67">
        <v>-1900</v>
      </c>
      <c r="Q82" s="82"/>
      <c r="R82" s="67"/>
      <c r="S82" s="378"/>
      <c r="T82" s="379"/>
      <c r="U82" s="364"/>
      <c r="V82" s="220"/>
      <c r="W82" s="221"/>
      <c r="X82" s="166"/>
      <c r="Y82" s="166"/>
      <c r="Z82" s="130"/>
      <c r="AA82" s="224"/>
    </row>
    <row r="83" spans="1:28" s="223" customFormat="1" ht="27" customHeight="1" x14ac:dyDescent="0.25">
      <c r="A83" s="36"/>
      <c r="B83" s="15"/>
      <c r="C83" s="180"/>
      <c r="D83" s="30"/>
      <c r="E83" s="67"/>
      <c r="F83" s="67"/>
      <c r="G83" s="72"/>
      <c r="H83" s="61"/>
      <c r="I83" s="107" t="s">
        <v>126</v>
      </c>
      <c r="J83" s="104">
        <v>1600</v>
      </c>
      <c r="K83" s="82"/>
      <c r="L83" s="93"/>
      <c r="M83" s="107"/>
      <c r="N83" s="67"/>
      <c r="O83" s="107" t="s">
        <v>85</v>
      </c>
      <c r="P83" s="67">
        <v>300</v>
      </c>
      <c r="Q83" s="82"/>
      <c r="R83" s="67"/>
      <c r="S83" s="378"/>
      <c r="T83" s="379"/>
      <c r="U83" s="364"/>
      <c r="V83" s="220"/>
      <c r="W83" s="221"/>
      <c r="X83" s="166"/>
      <c r="Y83" s="166"/>
      <c r="Z83" s="130"/>
      <c r="AA83" s="224"/>
    </row>
    <row r="84" spans="1:28" s="223" customFormat="1" ht="27" customHeight="1" x14ac:dyDescent="0.25">
      <c r="A84" s="36"/>
      <c r="B84" s="15"/>
      <c r="C84" s="180"/>
      <c r="D84" s="30"/>
      <c r="E84" s="67"/>
      <c r="F84" s="67"/>
      <c r="G84" s="72"/>
      <c r="H84" s="61"/>
      <c r="I84" s="107" t="s">
        <v>128</v>
      </c>
      <c r="J84" s="104">
        <v>-700</v>
      </c>
      <c r="K84" s="82"/>
      <c r="L84" s="93"/>
      <c r="M84" s="107"/>
      <c r="N84" s="67"/>
      <c r="O84" s="107" t="s">
        <v>141</v>
      </c>
      <c r="P84" s="67">
        <v>-8000</v>
      </c>
      <c r="Q84" s="82"/>
      <c r="R84" s="67"/>
      <c r="S84" s="378"/>
      <c r="T84" s="379"/>
      <c r="U84" s="364"/>
      <c r="V84" s="220"/>
      <c r="W84" s="221"/>
      <c r="X84" s="166"/>
      <c r="Y84" s="166"/>
      <c r="Z84" s="130"/>
      <c r="AA84" s="224"/>
    </row>
    <row r="85" spans="1:28" s="223" customFormat="1" ht="27" customHeight="1" x14ac:dyDescent="0.25">
      <c r="A85" s="37">
        <v>30</v>
      </c>
      <c r="B85" s="19" t="s">
        <v>127</v>
      </c>
      <c r="C85" s="169">
        <v>-1.7000000000000001E-2</v>
      </c>
      <c r="D85" s="317">
        <v>1E-3</v>
      </c>
      <c r="E85" s="63">
        <v>-600</v>
      </c>
      <c r="F85" s="63">
        <v>38800</v>
      </c>
      <c r="G85" s="73">
        <f>SUM(E85:F85)</f>
        <v>38200</v>
      </c>
      <c r="H85" s="60"/>
      <c r="I85" s="107" t="s">
        <v>75</v>
      </c>
      <c r="J85" s="103">
        <v>-8800</v>
      </c>
      <c r="K85" s="86">
        <f>SUM(J81:J85)</f>
        <v>-7900</v>
      </c>
      <c r="L85" s="87"/>
      <c r="M85" s="108" t="s">
        <v>75</v>
      </c>
      <c r="N85" s="63">
        <v>10800</v>
      </c>
      <c r="O85" s="108" t="s">
        <v>48</v>
      </c>
      <c r="P85" s="63">
        <v>11500</v>
      </c>
      <c r="Q85" s="225">
        <f>SUM(N81:N85)+SUM(P81:P85)</f>
        <v>-3100</v>
      </c>
      <c r="R85" s="63">
        <v>27200</v>
      </c>
      <c r="S85" s="360">
        <v>3972900</v>
      </c>
      <c r="T85" s="361">
        <v>3435900</v>
      </c>
      <c r="U85" s="362">
        <v>3435300</v>
      </c>
      <c r="V85" s="215">
        <v>-0.21</v>
      </c>
      <c r="W85" s="316">
        <v>6.0000000000000001E-3</v>
      </c>
      <c r="X85" s="165">
        <v>-5.0000000000000001E-3</v>
      </c>
      <c r="Y85" s="165">
        <v>0</v>
      </c>
      <c r="Z85" s="129">
        <v>108.24</v>
      </c>
      <c r="AA85" s="224"/>
    </row>
    <row r="86" spans="1:28" s="223" customFormat="1" ht="27" customHeight="1" x14ac:dyDescent="0.25">
      <c r="A86" s="39"/>
      <c r="B86" s="212"/>
      <c r="C86" s="181"/>
      <c r="D86" s="139">
        <v>-8.6999999999999994E-2</v>
      </c>
      <c r="E86" s="70"/>
      <c r="F86" s="70"/>
      <c r="G86" s="76"/>
      <c r="H86" s="62"/>
      <c r="I86" s="123"/>
      <c r="J86" s="102"/>
      <c r="K86" s="78"/>
      <c r="L86" s="105"/>
      <c r="M86" s="123"/>
      <c r="N86" s="70"/>
      <c r="O86" s="388" t="s">
        <v>142</v>
      </c>
      <c r="P86" s="70">
        <v>-21800</v>
      </c>
      <c r="Q86" s="78"/>
      <c r="R86" s="70"/>
      <c r="S86" s="375"/>
      <c r="T86" s="376"/>
      <c r="U86" s="389"/>
      <c r="V86" s="184"/>
      <c r="W86" s="174"/>
      <c r="X86" s="167"/>
      <c r="Y86" s="167"/>
      <c r="Z86" s="128">
        <v>107.82</v>
      </c>
      <c r="AA86" s="224"/>
    </row>
    <row r="87" spans="1:28" s="223" customFormat="1" ht="27" customHeight="1" x14ac:dyDescent="0.25">
      <c r="A87" s="36"/>
      <c r="B87" s="15"/>
      <c r="C87" s="180"/>
      <c r="D87" s="30"/>
      <c r="E87" s="67"/>
      <c r="F87" s="67"/>
      <c r="G87" s="72"/>
      <c r="H87" s="61"/>
      <c r="I87" s="107"/>
      <c r="J87" s="104"/>
      <c r="K87" s="82"/>
      <c r="L87" s="93"/>
      <c r="M87" s="107"/>
      <c r="N87" s="67"/>
      <c r="O87" s="107" t="s">
        <v>126</v>
      </c>
      <c r="P87" s="67">
        <v>-8600</v>
      </c>
      <c r="Q87" s="82"/>
      <c r="R87" s="67"/>
      <c r="S87" s="378"/>
      <c r="T87" s="379"/>
      <c r="U87" s="364"/>
      <c r="V87" s="178"/>
      <c r="W87" s="173"/>
      <c r="X87" s="166"/>
      <c r="Y87" s="166"/>
      <c r="Z87" s="130"/>
      <c r="AA87" s="224"/>
    </row>
    <row r="88" spans="1:28" s="223" customFormat="1" ht="27" customHeight="1" x14ac:dyDescent="0.25">
      <c r="A88" s="36"/>
      <c r="B88" s="15"/>
      <c r="C88" s="180"/>
      <c r="D88" s="30"/>
      <c r="E88" s="67"/>
      <c r="F88" s="67"/>
      <c r="G88" s="72"/>
      <c r="H88" s="61"/>
      <c r="I88" s="107" t="s">
        <v>126</v>
      </c>
      <c r="J88" s="104">
        <v>1900</v>
      </c>
      <c r="K88" s="82"/>
      <c r="L88" s="93"/>
      <c r="M88" s="107"/>
      <c r="N88" s="67"/>
      <c r="O88" s="107" t="s">
        <v>85</v>
      </c>
      <c r="P88" s="67">
        <v>200</v>
      </c>
      <c r="Q88" s="82"/>
      <c r="R88" s="67"/>
      <c r="S88" s="378"/>
      <c r="T88" s="379"/>
      <c r="U88" s="364"/>
      <c r="V88" s="178"/>
      <c r="W88" s="173"/>
      <c r="X88" s="166"/>
      <c r="Y88" s="166"/>
      <c r="Z88" s="130"/>
      <c r="AA88" s="224"/>
    </row>
    <row r="89" spans="1:28" s="223" customFormat="1" ht="27" customHeight="1" x14ac:dyDescent="0.25">
      <c r="A89" s="36"/>
      <c r="B89" s="15"/>
      <c r="C89" s="180"/>
      <c r="D89" s="30"/>
      <c r="E89" s="67"/>
      <c r="F89" s="67"/>
      <c r="G89" s="72"/>
      <c r="H89" s="61"/>
      <c r="I89" s="107" t="s">
        <v>128</v>
      </c>
      <c r="J89" s="104">
        <v>-4200</v>
      </c>
      <c r="K89" s="82"/>
      <c r="L89" s="93"/>
      <c r="M89" s="107"/>
      <c r="N89" s="67"/>
      <c r="O89" s="107" t="s">
        <v>128</v>
      </c>
      <c r="P89" s="67">
        <v>5500</v>
      </c>
      <c r="Q89" s="82"/>
      <c r="R89" s="67"/>
      <c r="S89" s="378"/>
      <c r="T89" s="379"/>
      <c r="U89" s="364"/>
      <c r="V89" s="178"/>
      <c r="W89" s="173"/>
      <c r="X89" s="166"/>
      <c r="Y89" s="166"/>
      <c r="Z89" s="130"/>
      <c r="AA89" s="224"/>
    </row>
    <row r="90" spans="1:28" s="223" customFormat="1" ht="27" customHeight="1" thickBot="1" x14ac:dyDescent="0.3">
      <c r="A90" s="37">
        <v>31</v>
      </c>
      <c r="B90" s="19" t="s">
        <v>130</v>
      </c>
      <c r="C90" s="169">
        <v>-7.0000000000000007E-2</v>
      </c>
      <c r="D90" s="177">
        <v>1E-3</v>
      </c>
      <c r="E90" s="63">
        <v>0</v>
      </c>
      <c r="F90" s="63">
        <v>10800</v>
      </c>
      <c r="G90" s="73">
        <f>SUM(E90:F90)</f>
        <v>10800</v>
      </c>
      <c r="H90" s="60"/>
      <c r="I90" s="108" t="s">
        <v>143</v>
      </c>
      <c r="J90" s="103">
        <v>16000</v>
      </c>
      <c r="K90" s="86">
        <f>SUM(J86:J90)</f>
        <v>13700</v>
      </c>
      <c r="L90" s="87"/>
      <c r="M90" s="108"/>
      <c r="N90" s="63"/>
      <c r="O90" s="108" t="s">
        <v>141</v>
      </c>
      <c r="P90" s="63">
        <v>-20100</v>
      </c>
      <c r="Q90" s="225">
        <f>SUM(N86:N90)+SUM(P86:P90)</f>
        <v>-44800</v>
      </c>
      <c r="R90" s="63">
        <v>-20300</v>
      </c>
      <c r="S90" s="378">
        <v>3952600</v>
      </c>
      <c r="T90" s="361">
        <v>3443700</v>
      </c>
      <c r="U90" s="391">
        <v>3441600</v>
      </c>
      <c r="V90" s="138">
        <v>-0.22900000000000001</v>
      </c>
      <c r="W90" s="170">
        <v>6.0000000000000001E-3</v>
      </c>
      <c r="X90" s="165">
        <v>2.5000000000000001E-2</v>
      </c>
      <c r="Y90" s="165">
        <v>0.01</v>
      </c>
      <c r="Z90" s="129">
        <v>108.8</v>
      </c>
      <c r="AA90" s="224"/>
    </row>
    <row r="91" spans="1:28" ht="22.5" customHeight="1" x14ac:dyDescent="0.2">
      <c r="A91" s="291" t="s">
        <v>25</v>
      </c>
      <c r="B91" s="239"/>
      <c r="C91" s="240"/>
      <c r="D91" s="241"/>
      <c r="E91" s="233"/>
      <c r="F91" s="242"/>
      <c r="G91" s="242"/>
      <c r="H91" s="243"/>
      <c r="I91" s="233" t="s">
        <v>48</v>
      </c>
      <c r="J91" s="244"/>
      <c r="K91" s="245"/>
      <c r="L91" s="246"/>
      <c r="M91" s="235" t="s">
        <v>51</v>
      </c>
      <c r="N91" s="236"/>
      <c r="O91" s="235" t="s">
        <v>51</v>
      </c>
      <c r="P91" s="236"/>
      <c r="Q91" s="237" t="s">
        <v>50</v>
      </c>
      <c r="R91" s="247"/>
      <c r="S91" s="276"/>
      <c r="T91" s="249"/>
      <c r="U91" s="245"/>
      <c r="V91" s="250"/>
      <c r="W91" s="251"/>
      <c r="X91" s="252"/>
      <c r="Y91" s="253"/>
      <c r="Z91" s="254"/>
      <c r="AA91" s="222"/>
      <c r="AB91" s="222"/>
    </row>
    <row r="92" spans="1:28" ht="20.25" customHeight="1" thickBot="1" x14ac:dyDescent="0.25">
      <c r="A92" s="290" t="s">
        <v>13</v>
      </c>
      <c r="B92" s="255"/>
      <c r="C92" s="256">
        <f>AVERAGE(C8:C90)</f>
        <v>-4.6904761904761921E-2</v>
      </c>
      <c r="D92" s="257"/>
      <c r="E92" s="238">
        <v>-5130</v>
      </c>
      <c r="F92" s="238">
        <v>23415</v>
      </c>
      <c r="G92" s="238">
        <v>18285</v>
      </c>
      <c r="H92" s="258"/>
      <c r="I92" s="432">
        <v>76807</v>
      </c>
      <c r="J92" s="433"/>
      <c r="K92" s="259"/>
      <c r="L92" s="260"/>
      <c r="M92" s="429">
        <v>5249</v>
      </c>
      <c r="N92" s="430"/>
      <c r="O92" s="429">
        <v>-178705</v>
      </c>
      <c r="P92" s="430"/>
      <c r="Q92" s="261">
        <v>-173456</v>
      </c>
      <c r="R92" s="262"/>
      <c r="S92" s="392"/>
      <c r="T92" s="264"/>
      <c r="U92" s="265"/>
      <c r="V92" s="266">
        <f t="shared" ref="V92:Y92" si="0">AVERAGE(V10:V90)</f>
        <v>-0.29680952380952386</v>
      </c>
      <c r="W92" s="267">
        <f t="shared" si="0"/>
        <v>1.028571428571429E-2</v>
      </c>
      <c r="X92" s="268">
        <f t="shared" si="0"/>
        <v>-2.5952380952380956E-2</v>
      </c>
      <c r="Y92" s="268">
        <f t="shared" si="0"/>
        <v>-3.3904761904761903E-2</v>
      </c>
      <c r="Z92" s="269">
        <f>AVERAGE(Z8:Z90)</f>
        <v>107.35642857142855</v>
      </c>
      <c r="AA92" s="222"/>
      <c r="AB92" s="222"/>
    </row>
    <row r="93" spans="1:28" ht="21.75" customHeight="1" x14ac:dyDescent="0.2">
      <c r="A93" s="291" t="s">
        <v>25</v>
      </c>
      <c r="B93" s="239"/>
      <c r="C93" s="232" t="s">
        <v>47</v>
      </c>
      <c r="D93" s="241"/>
      <c r="E93" s="270" t="s">
        <v>52</v>
      </c>
      <c r="F93" s="271"/>
      <c r="G93" s="243"/>
      <c r="H93" s="272"/>
      <c r="I93" s="234" t="s">
        <v>49</v>
      </c>
      <c r="J93" s="244"/>
      <c r="K93" s="245"/>
      <c r="L93" s="273"/>
      <c r="M93" s="235" t="s">
        <v>52</v>
      </c>
      <c r="N93" s="236"/>
      <c r="O93" s="235" t="s">
        <v>52</v>
      </c>
      <c r="P93" s="236"/>
      <c r="Q93" s="237" t="s">
        <v>53</v>
      </c>
      <c r="R93" s="274"/>
      <c r="S93" s="275"/>
      <c r="T93" s="249"/>
      <c r="U93" s="276"/>
      <c r="V93" s="277"/>
      <c r="W93" s="278"/>
      <c r="X93" s="279"/>
      <c r="Y93" s="277"/>
      <c r="Z93" s="280"/>
      <c r="AA93" s="222"/>
      <c r="AB93" s="222"/>
    </row>
    <row r="94" spans="1:28" ht="21" customHeight="1" thickBot="1" x14ac:dyDescent="0.25">
      <c r="A94" s="290" t="s">
        <v>13</v>
      </c>
      <c r="B94" s="255"/>
      <c r="C94" s="256">
        <v>-4.6290322580645145E-2</v>
      </c>
      <c r="D94" s="257"/>
      <c r="E94" s="324">
        <v>1096165</v>
      </c>
      <c r="F94" s="281"/>
      <c r="G94" s="258"/>
      <c r="H94" s="282"/>
      <c r="I94" s="432">
        <v>12514</v>
      </c>
      <c r="J94" s="433"/>
      <c r="K94" s="259"/>
      <c r="L94" s="260"/>
      <c r="M94" s="429">
        <v>12270</v>
      </c>
      <c r="N94" s="430"/>
      <c r="O94" s="424">
        <v>1234985</v>
      </c>
      <c r="P94" s="425"/>
      <c r="Q94" s="283">
        <v>1247255</v>
      </c>
      <c r="R94" s="284"/>
      <c r="S94" s="285"/>
      <c r="T94" s="264"/>
      <c r="U94" s="286"/>
      <c r="V94" s="287"/>
      <c r="W94" s="288"/>
      <c r="X94" s="287"/>
      <c r="Y94" s="287"/>
      <c r="Z94" s="289"/>
      <c r="AA94" s="222"/>
      <c r="AB94" s="222"/>
    </row>
    <row r="95" spans="1:28" ht="15" customHeight="1" x14ac:dyDescent="0.15">
      <c r="A95" s="292"/>
      <c r="B95" s="292"/>
      <c r="C95" s="292" t="s">
        <v>70</v>
      </c>
      <c r="D95" s="292"/>
      <c r="E95" s="293" t="s">
        <v>36</v>
      </c>
      <c r="F95" s="294">
        <v>0.75</v>
      </c>
      <c r="G95" s="295" t="s">
        <v>144</v>
      </c>
      <c r="H95" s="292"/>
      <c r="I95" s="292"/>
      <c r="J95" s="296" t="s">
        <v>145</v>
      </c>
      <c r="K95" s="45">
        <v>1.4750000000000001</v>
      </c>
      <c r="L95" s="295" t="s">
        <v>146</v>
      </c>
      <c r="M95" s="297"/>
      <c r="N95" s="292"/>
      <c r="O95" s="298" t="s">
        <v>147</v>
      </c>
      <c r="P95" s="300"/>
      <c r="Q95" s="298"/>
      <c r="R95" s="298"/>
      <c r="S95" s="300"/>
      <c r="T95" s="300"/>
      <c r="U95" s="300" t="s">
        <v>148</v>
      </c>
      <c r="V95" s="301"/>
      <c r="W95" s="302"/>
      <c r="X95" s="302"/>
      <c r="Y95" s="332"/>
      <c r="Z95" s="292"/>
      <c r="AA95" s="222"/>
      <c r="AB95" s="222"/>
    </row>
    <row r="96" spans="1:28" ht="15" customHeight="1" x14ac:dyDescent="0.15">
      <c r="A96" s="292"/>
      <c r="B96" s="292"/>
      <c r="C96" s="292"/>
      <c r="D96" s="292"/>
      <c r="E96" s="292"/>
      <c r="F96" s="294">
        <v>0.5</v>
      </c>
      <c r="G96" s="295" t="s">
        <v>149</v>
      </c>
      <c r="H96" s="292"/>
      <c r="I96" s="292"/>
      <c r="J96" s="296" t="s">
        <v>150</v>
      </c>
      <c r="K96" s="42">
        <v>0.95</v>
      </c>
      <c r="L96" s="295" t="s">
        <v>151</v>
      </c>
      <c r="M96" s="292"/>
      <c r="N96" s="292"/>
      <c r="O96" s="292" t="s">
        <v>227</v>
      </c>
      <c r="P96" s="300"/>
      <c r="Q96" s="298"/>
      <c r="R96" s="298"/>
      <c r="S96" s="303"/>
      <c r="T96" s="303"/>
      <c r="U96" s="295" t="s">
        <v>152</v>
      </c>
      <c r="V96" s="335"/>
      <c r="W96" s="304"/>
      <c r="X96" s="304"/>
      <c r="Y96" s="393"/>
      <c r="Z96" s="292"/>
      <c r="AA96" s="222"/>
      <c r="AB96" s="222"/>
    </row>
    <row r="97" spans="1:28" ht="15" customHeight="1" x14ac:dyDescent="0.15">
      <c r="A97" s="292"/>
      <c r="B97" s="292"/>
      <c r="C97" s="292"/>
      <c r="D97" s="292"/>
      <c r="E97" s="292"/>
      <c r="F97" s="294">
        <v>0.3</v>
      </c>
      <c r="G97" s="295" t="s">
        <v>153</v>
      </c>
      <c r="H97" s="292"/>
      <c r="I97" s="292"/>
      <c r="J97" s="296"/>
      <c r="K97" s="42"/>
      <c r="L97" s="295"/>
      <c r="M97" s="292"/>
      <c r="N97" s="325"/>
      <c r="O97" s="300" t="s">
        <v>154</v>
      </c>
      <c r="P97" s="300"/>
      <c r="Q97" s="307"/>
      <c r="R97" s="308"/>
      <c r="S97" s="303"/>
      <c r="T97" s="303"/>
      <c r="U97" s="309" t="s">
        <v>155</v>
      </c>
      <c r="V97" s="301"/>
      <c r="W97" s="302"/>
      <c r="X97" s="302"/>
      <c r="Y97" s="305"/>
      <c r="Z97" s="305"/>
      <c r="AA97" s="310"/>
      <c r="AB97" s="292"/>
    </row>
    <row r="98" spans="1:28" ht="15" customHeight="1" x14ac:dyDescent="0.15">
      <c r="A98" s="22"/>
      <c r="B98" s="22"/>
      <c r="C98" s="22"/>
      <c r="D98" s="22"/>
      <c r="J98" s="431"/>
      <c r="K98" s="431"/>
      <c r="L98" s="25"/>
      <c r="M98" s="28"/>
      <c r="N98" s="431"/>
      <c r="O98" s="22"/>
      <c r="P98" s="337"/>
      <c r="Q98" s="338"/>
      <c r="R98" s="338"/>
      <c r="S98" s="34"/>
      <c r="T98" s="29"/>
      <c r="V98" s="146"/>
      <c r="W98" s="162"/>
      <c r="X98" s="162"/>
      <c r="Y98" s="162"/>
      <c r="Z98" s="162"/>
      <c r="AA98" s="164"/>
    </row>
    <row r="99" spans="1:28" x14ac:dyDescent="0.15">
      <c r="A99" s="339"/>
      <c r="B99" s="22"/>
      <c r="C99" s="22"/>
      <c r="D99" s="22"/>
      <c r="K99" s="23"/>
      <c r="L99" s="340"/>
      <c r="M99" s="28"/>
      <c r="N99" s="431"/>
      <c r="O99" s="34"/>
      <c r="P99" s="27"/>
      <c r="Q99" s="25"/>
      <c r="R99" s="28"/>
      <c r="S99" s="34"/>
      <c r="T99" s="29"/>
      <c r="V99" s="146"/>
      <c r="W99" s="162"/>
      <c r="X99" s="162"/>
      <c r="Y99" s="162"/>
      <c r="Z99" s="162"/>
      <c r="AA99" s="163"/>
    </row>
    <row r="100" spans="1:28" x14ac:dyDescent="0.15">
      <c r="C100" s="1"/>
      <c r="J100" s="4"/>
      <c r="K100" s="23"/>
    </row>
    <row r="101" spans="1:28" ht="14.25" x14ac:dyDescent="0.15">
      <c r="C101" s="50"/>
      <c r="D101" s="22"/>
      <c r="O101" s="41"/>
      <c r="P101" s="24"/>
      <c r="Q101" s="25"/>
      <c r="R101" s="26"/>
      <c r="S101" s="22"/>
    </row>
    <row r="102" spans="1:28" ht="14.25" x14ac:dyDescent="0.15">
      <c r="C102" s="50"/>
      <c r="E102" s="22"/>
      <c r="I102" s="29"/>
    </row>
    <row r="103" spans="1:28" ht="14.25" x14ac:dyDescent="0.15">
      <c r="C103" s="50"/>
      <c r="E103" s="23"/>
      <c r="F103" s="27"/>
      <c r="G103" s="25"/>
      <c r="H103" s="28"/>
      <c r="I103" s="29"/>
    </row>
    <row r="104" spans="1:28" ht="14.25" x14ac:dyDescent="0.15">
      <c r="C104" s="50"/>
      <c r="E104" s="22"/>
      <c r="F104" s="27"/>
      <c r="G104" s="25"/>
      <c r="H104" s="28"/>
      <c r="I104" s="34"/>
    </row>
    <row r="105" spans="1:28" ht="14.25" x14ac:dyDescent="0.15">
      <c r="C105" s="51"/>
      <c r="E105" s="34"/>
      <c r="F105" s="27"/>
      <c r="G105" s="25"/>
      <c r="H105" s="28"/>
      <c r="I105" s="34"/>
    </row>
    <row r="106" spans="1:28" ht="14.25" x14ac:dyDescent="0.15">
      <c r="C106" s="52"/>
      <c r="E106" s="35"/>
      <c r="F106" s="27"/>
      <c r="G106" s="25"/>
      <c r="H106" s="28"/>
      <c r="I106" s="29"/>
    </row>
    <row r="107" spans="1:28" ht="14.25" x14ac:dyDescent="0.15">
      <c r="C107" s="52"/>
    </row>
    <row r="108" spans="1:28" ht="14.25" x14ac:dyDescent="0.15">
      <c r="C108" s="52"/>
    </row>
    <row r="109" spans="1:28" ht="14.25" x14ac:dyDescent="0.15">
      <c r="C109" s="52"/>
    </row>
    <row r="110" spans="1:28" ht="14.25" x14ac:dyDescent="0.15">
      <c r="C110" s="52"/>
    </row>
    <row r="111" spans="1:28" ht="14.25" x14ac:dyDescent="0.15">
      <c r="C111" s="50"/>
    </row>
    <row r="112" spans="1:28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ht="14.25" x14ac:dyDescent="0.15">
      <c r="C135" s="50"/>
    </row>
    <row r="136" spans="3:3" ht="14.25" x14ac:dyDescent="0.15">
      <c r="C136" s="50"/>
    </row>
    <row r="137" spans="3:3" ht="14.25" x14ac:dyDescent="0.15">
      <c r="C137" s="50"/>
    </row>
    <row r="138" spans="3:3" ht="14.25" x14ac:dyDescent="0.15">
      <c r="C138" s="50"/>
    </row>
    <row r="139" spans="3:3" ht="14.25" x14ac:dyDescent="0.15">
      <c r="C139" s="50"/>
    </row>
    <row r="140" spans="3:3" ht="14.25" x14ac:dyDescent="0.15">
      <c r="C140" s="50"/>
    </row>
    <row r="141" spans="3:3" ht="14.25" x14ac:dyDescent="0.15">
      <c r="C141" s="50"/>
    </row>
    <row r="142" spans="3:3" ht="14.25" x14ac:dyDescent="0.15">
      <c r="C142" s="50"/>
    </row>
    <row r="143" spans="3:3" ht="14.25" x14ac:dyDescent="0.15">
      <c r="C143" s="50"/>
    </row>
    <row r="144" spans="3:3" ht="14.25" x14ac:dyDescent="0.15">
      <c r="C144" s="50"/>
    </row>
    <row r="145" spans="3:3" ht="14.25" x14ac:dyDescent="0.15">
      <c r="C145" s="50"/>
    </row>
    <row r="146" spans="3:3" ht="14.25" x14ac:dyDescent="0.15">
      <c r="C146" s="50"/>
    </row>
    <row r="147" spans="3:3" ht="14.25" x14ac:dyDescent="0.15">
      <c r="C147" s="50"/>
    </row>
    <row r="148" spans="3:3" ht="14.25" x14ac:dyDescent="0.15">
      <c r="C148" s="50"/>
    </row>
    <row r="149" spans="3:3" ht="14.25" x14ac:dyDescent="0.15">
      <c r="C149" s="50"/>
    </row>
    <row r="150" spans="3:3" ht="14.25" x14ac:dyDescent="0.15">
      <c r="C150" s="50"/>
    </row>
    <row r="151" spans="3:3" ht="14.25" x14ac:dyDescent="0.15">
      <c r="C151" s="50"/>
    </row>
    <row r="152" spans="3:3" ht="14.25" x14ac:dyDescent="0.15">
      <c r="C152" s="50"/>
    </row>
    <row r="153" spans="3:3" ht="14.25" x14ac:dyDescent="0.15">
      <c r="C153" s="50"/>
    </row>
    <row r="154" spans="3:3" ht="14.25" x14ac:dyDescent="0.15">
      <c r="C154" s="50"/>
    </row>
    <row r="155" spans="3:3" ht="14.25" x14ac:dyDescent="0.15">
      <c r="C155" s="50"/>
    </row>
    <row r="156" spans="3:3" ht="14.25" x14ac:dyDescent="0.15">
      <c r="C156" s="50"/>
    </row>
    <row r="157" spans="3:3" x14ac:dyDescent="0.15">
      <c r="C157" s="53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  <row r="174" spans="3:3" x14ac:dyDescent="0.15">
      <c r="C174" s="1"/>
    </row>
    <row r="175" spans="3:3" x14ac:dyDescent="0.15">
      <c r="C175" s="1"/>
    </row>
    <row r="176" spans="3:3" x14ac:dyDescent="0.15">
      <c r="C176" s="1"/>
    </row>
    <row r="177" spans="3:3" x14ac:dyDescent="0.15">
      <c r="C177" s="1"/>
    </row>
    <row r="178" spans="3:3" x14ac:dyDescent="0.15">
      <c r="C178" s="1"/>
    </row>
    <row r="179" spans="3:3" x14ac:dyDescent="0.15">
      <c r="C179" s="1"/>
    </row>
    <row r="180" spans="3:3" x14ac:dyDescent="0.15">
      <c r="C180" s="1"/>
    </row>
    <row r="181" spans="3:3" x14ac:dyDescent="0.15">
      <c r="C181" s="1"/>
    </row>
    <row r="182" spans="3:3" x14ac:dyDescent="0.15">
      <c r="C182" s="1"/>
    </row>
    <row r="183" spans="3:3" x14ac:dyDescent="0.15">
      <c r="C183" s="1"/>
    </row>
    <row r="184" spans="3:3" x14ac:dyDescent="0.15">
      <c r="C184" s="1"/>
    </row>
    <row r="185" spans="3:3" x14ac:dyDescent="0.15">
      <c r="C185" s="1"/>
    </row>
    <row r="186" spans="3:3" x14ac:dyDescent="0.15">
      <c r="C186" s="1"/>
    </row>
    <row r="187" spans="3:3" x14ac:dyDescent="0.15">
      <c r="C187" s="1"/>
    </row>
    <row r="188" spans="3:3" x14ac:dyDescent="0.15">
      <c r="C188" s="1"/>
    </row>
    <row r="189" spans="3:3" x14ac:dyDescent="0.15">
      <c r="C189" s="1"/>
    </row>
    <row r="190" spans="3:3" x14ac:dyDescent="0.15">
      <c r="C190" s="1"/>
    </row>
    <row r="191" spans="3:3" x14ac:dyDescent="0.15">
      <c r="C191" s="1"/>
    </row>
    <row r="192" spans="3:3" x14ac:dyDescent="0.15">
      <c r="C192" s="1"/>
    </row>
    <row r="193" spans="3:3" x14ac:dyDescent="0.15">
      <c r="C193" s="1"/>
    </row>
    <row r="194" spans="3:3" x14ac:dyDescent="0.15">
      <c r="C194" s="1"/>
    </row>
    <row r="195" spans="3:3" x14ac:dyDescent="0.15">
      <c r="C195" s="1"/>
    </row>
  </sheetData>
  <mergeCells count="10">
    <mergeCell ref="I94:J94"/>
    <mergeCell ref="M94:N94"/>
    <mergeCell ref="O94:P94"/>
    <mergeCell ref="J98:K98"/>
    <mergeCell ref="N98:N99"/>
    <mergeCell ref="A5:B7"/>
    <mergeCell ref="L5:Q5"/>
    <mergeCell ref="I92:J92"/>
    <mergeCell ref="M92:N92"/>
    <mergeCell ref="O92:P92"/>
  </mergeCells>
  <phoneticPr fontId="6"/>
  <pageMargins left="0.7" right="0.7" top="0.75" bottom="0.75" header="0.3" footer="0.3"/>
  <pageSetup paperSize="9" scale="20" orientation="portrait" r:id="rId1"/>
  <colBreaks count="1" manualBreakCount="1">
    <brk id="2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7"/>
  <sheetViews>
    <sheetView view="pageBreakPreview" zoomScale="40" zoomScaleNormal="40" zoomScaleSheetLayoutView="40" workbookViewId="0">
      <selection activeCell="U69" sqref="U69"/>
    </sheetView>
  </sheetViews>
  <sheetFormatPr defaultRowHeight="13.5" x14ac:dyDescent="0.15"/>
  <cols>
    <col min="1" max="1" width="3.125" customWidth="1"/>
    <col min="2" max="2" width="3.37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26.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30.25" customWidth="1"/>
    <col min="16" max="16" width="17.875" customWidth="1"/>
    <col min="17" max="17" width="17" customWidth="1"/>
    <col min="18" max="18" width="18.625" customWidth="1"/>
    <col min="19" max="20" width="18.5" customWidth="1"/>
    <col min="21" max="21" width="19.62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448" t="s">
        <v>91</v>
      </c>
      <c r="T1" s="4"/>
      <c r="W1" s="141"/>
      <c r="Y1" s="145"/>
      <c r="Z1" s="447">
        <v>43892</v>
      </c>
      <c r="AA1" s="446"/>
      <c r="AB1" s="446"/>
    </row>
    <row r="2" spans="1:28" ht="14.25" x14ac:dyDescent="0.15">
      <c r="M2" s="5" t="s">
        <v>37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M3" s="5"/>
      <c r="N3" s="5"/>
      <c r="O3" s="5"/>
      <c r="P3" s="5"/>
      <c r="Q3" s="5"/>
      <c r="R3" s="5"/>
      <c r="U3" s="40"/>
      <c r="V3" s="144"/>
      <c r="W3" s="145"/>
      <c r="X3" s="145"/>
      <c r="Y3" s="145"/>
      <c r="Z3" s="443"/>
      <c r="AA3" s="40"/>
      <c r="AB3" s="222"/>
    </row>
    <row r="4" spans="1:28" x14ac:dyDescent="0.15">
      <c r="C4" t="s">
        <v>45</v>
      </c>
      <c r="U4" s="23" t="s">
        <v>1</v>
      </c>
      <c r="V4" s="146"/>
      <c r="W4" s="147"/>
      <c r="X4" s="147" t="s">
        <v>2</v>
      </c>
      <c r="Y4" s="147" t="s">
        <v>3</v>
      </c>
      <c r="Z4" s="443" t="s">
        <v>4</v>
      </c>
      <c r="AA4" s="40"/>
      <c r="AB4" s="222"/>
    </row>
    <row r="5" spans="1:28" ht="14.25" customHeight="1" thickBot="1" x14ac:dyDescent="0.2">
      <c r="A5" s="434" t="s">
        <v>92</v>
      </c>
      <c r="B5" s="435"/>
      <c r="C5" s="7" t="s">
        <v>44</v>
      </c>
      <c r="D5" s="8"/>
      <c r="E5" s="7" t="s">
        <v>5</v>
      </c>
      <c r="F5" s="7"/>
      <c r="G5" s="8"/>
      <c r="H5" s="7" t="s">
        <v>31</v>
      </c>
      <c r="I5" s="7"/>
      <c r="J5" s="7"/>
      <c r="K5" s="8"/>
      <c r="L5" s="426" t="s">
        <v>32</v>
      </c>
      <c r="M5" s="427"/>
      <c r="N5" s="427"/>
      <c r="O5" s="427"/>
      <c r="P5" s="427"/>
      <c r="Q5" s="428"/>
      <c r="R5" s="46" t="s">
        <v>59</v>
      </c>
      <c r="S5" s="46"/>
      <c r="T5" s="46"/>
      <c r="U5" s="47"/>
      <c r="V5" s="148" t="s">
        <v>6</v>
      </c>
      <c r="W5" s="149" t="s">
        <v>7</v>
      </c>
      <c r="X5" s="150"/>
      <c r="Y5" s="151" t="s">
        <v>8</v>
      </c>
      <c r="Z5" s="31" t="s">
        <v>9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/>
      <c r="I6" s="13" t="s">
        <v>27</v>
      </c>
      <c r="J6" s="14"/>
      <c r="K6" s="11"/>
      <c r="L6" s="15"/>
      <c r="M6" s="48"/>
      <c r="N6" s="10"/>
      <c r="O6" s="20" t="s">
        <v>27</v>
      </c>
      <c r="P6" s="49"/>
      <c r="Q6" s="11"/>
      <c r="R6" s="15" t="s">
        <v>30</v>
      </c>
      <c r="S6" s="15" t="s">
        <v>30</v>
      </c>
      <c r="T6" s="15" t="s">
        <v>38</v>
      </c>
      <c r="U6" s="12"/>
      <c r="V6" s="152" t="s">
        <v>93</v>
      </c>
      <c r="W6" s="153" t="s">
        <v>10</v>
      </c>
      <c r="X6" s="154" t="s">
        <v>11</v>
      </c>
      <c r="Y6" s="155" t="s">
        <v>12</v>
      </c>
      <c r="Z6" s="32" t="s">
        <v>14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16</v>
      </c>
      <c r="F7" s="19" t="s">
        <v>17</v>
      </c>
      <c r="G7" s="16" t="s">
        <v>18</v>
      </c>
      <c r="H7" s="17" t="s">
        <v>33</v>
      </c>
      <c r="I7" s="43" t="s">
        <v>34</v>
      </c>
      <c r="J7" s="18"/>
      <c r="K7" s="38" t="s">
        <v>19</v>
      </c>
      <c r="L7" s="19" t="s">
        <v>20</v>
      </c>
      <c r="M7" s="43" t="s">
        <v>35</v>
      </c>
      <c r="N7" s="18"/>
      <c r="O7" s="137" t="s">
        <v>43</v>
      </c>
      <c r="P7" s="18"/>
      <c r="Q7" s="16" t="s">
        <v>21</v>
      </c>
      <c r="R7" s="312" t="s">
        <v>46</v>
      </c>
      <c r="S7" s="19" t="s">
        <v>40</v>
      </c>
      <c r="T7" s="19" t="s">
        <v>40</v>
      </c>
      <c r="U7" s="16" t="s">
        <v>39</v>
      </c>
      <c r="V7" s="156" t="s">
        <v>22</v>
      </c>
      <c r="W7" s="157" t="s">
        <v>22</v>
      </c>
      <c r="X7" s="158" t="s">
        <v>22</v>
      </c>
      <c r="Y7" s="159" t="s">
        <v>23</v>
      </c>
      <c r="Z7" s="33" t="s">
        <v>24</v>
      </c>
      <c r="AA7" s="222"/>
      <c r="AB7" s="222"/>
    </row>
    <row r="8" spans="1:28" ht="27" customHeight="1" x14ac:dyDescent="0.25">
      <c r="A8" s="200"/>
      <c r="B8" s="201"/>
      <c r="C8" s="64"/>
      <c r="D8" s="30">
        <v>-0.08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/>
      <c r="P8" s="67"/>
      <c r="Q8" s="82"/>
      <c r="R8" s="90"/>
      <c r="S8" s="67"/>
      <c r="T8" s="67"/>
      <c r="U8" s="116"/>
      <c r="V8" s="160"/>
      <c r="W8" s="173"/>
      <c r="X8" s="166"/>
      <c r="Y8" s="166"/>
      <c r="Z8" s="130">
        <v>108.32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/>
      <c r="J9" s="84"/>
      <c r="K9" s="82"/>
      <c r="L9" s="83"/>
      <c r="M9" s="107"/>
      <c r="N9" s="67"/>
      <c r="O9" s="107"/>
      <c r="P9" s="67"/>
      <c r="Q9" s="82"/>
      <c r="R9" s="90"/>
      <c r="S9" s="67"/>
      <c r="T9" s="67"/>
      <c r="U9" s="116"/>
      <c r="V9" s="179"/>
      <c r="W9" s="173"/>
      <c r="X9" s="166"/>
      <c r="Y9" s="166"/>
      <c r="Z9" s="130"/>
      <c r="AA9" s="222"/>
      <c r="AB9" s="222"/>
    </row>
    <row r="10" spans="1:28" ht="27" customHeight="1" x14ac:dyDescent="0.25">
      <c r="A10" s="205">
        <v>3</v>
      </c>
      <c r="B10" s="206" t="s">
        <v>65</v>
      </c>
      <c r="C10" s="169">
        <v>-3.3000000000000002E-2</v>
      </c>
      <c r="D10" s="21">
        <v>1E-3</v>
      </c>
      <c r="E10" s="63">
        <v>800</v>
      </c>
      <c r="F10" s="63">
        <v>-28400</v>
      </c>
      <c r="G10" s="207">
        <f>SUM(E10:F10)</f>
        <v>-27600</v>
      </c>
      <c r="H10" s="59"/>
      <c r="I10" s="108" t="s">
        <v>73</v>
      </c>
      <c r="J10" s="85">
        <v>200</v>
      </c>
      <c r="K10" s="86">
        <f>SUM(J8:J10)</f>
        <v>200</v>
      </c>
      <c r="L10" s="115"/>
      <c r="M10" s="108"/>
      <c r="N10" s="63"/>
      <c r="O10" s="108" t="s">
        <v>73</v>
      </c>
      <c r="P10" s="85">
        <v>-100</v>
      </c>
      <c r="Q10" s="86">
        <f>SUM(P8:P10)</f>
        <v>-100</v>
      </c>
      <c r="R10" s="88">
        <v>-27500</v>
      </c>
      <c r="S10" s="124">
        <v>4005400</v>
      </c>
      <c r="T10" s="134">
        <v>3481400</v>
      </c>
      <c r="U10" s="135">
        <v>3479700</v>
      </c>
      <c r="V10" s="138">
        <v>-0.14499999999999999</v>
      </c>
      <c r="W10" s="170">
        <v>2.1000000000000001E-2</v>
      </c>
      <c r="X10" s="219">
        <v>0.01</v>
      </c>
      <c r="Y10" s="165">
        <v>-6.5000000000000002E-2</v>
      </c>
      <c r="Z10" s="129">
        <v>108.69</v>
      </c>
      <c r="AA10" s="222"/>
      <c r="AB10" s="222"/>
    </row>
    <row r="11" spans="1:28" ht="27" customHeight="1" x14ac:dyDescent="0.25">
      <c r="A11" s="36"/>
      <c r="B11" s="15"/>
      <c r="C11" s="65"/>
      <c r="D11" s="30">
        <v>-0.08</v>
      </c>
      <c r="E11" s="67"/>
      <c r="F11" s="67"/>
      <c r="G11" s="68"/>
      <c r="H11" s="57"/>
      <c r="I11" s="107"/>
      <c r="J11" s="84"/>
      <c r="K11" s="82"/>
      <c r="L11" s="83"/>
      <c r="M11" s="107"/>
      <c r="N11" s="67"/>
      <c r="O11" s="107"/>
      <c r="P11" s="67"/>
      <c r="Q11" s="82"/>
      <c r="R11" s="90"/>
      <c r="S11" s="67"/>
      <c r="T11" s="67"/>
      <c r="U11" s="116"/>
      <c r="V11" s="160"/>
      <c r="W11" s="173"/>
      <c r="X11" s="313"/>
      <c r="Y11" s="166"/>
      <c r="Z11" s="130">
        <v>108.55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/>
      <c r="J12" s="84"/>
      <c r="K12" s="82"/>
      <c r="L12" s="83"/>
      <c r="M12" s="107"/>
      <c r="N12" s="67"/>
      <c r="O12" s="107" t="s">
        <v>73</v>
      </c>
      <c r="P12" s="67">
        <v>-400</v>
      </c>
      <c r="Q12" s="82"/>
      <c r="R12" s="90"/>
      <c r="S12" s="67"/>
      <c r="T12" s="67"/>
      <c r="U12" s="116"/>
      <c r="V12" s="179"/>
      <c r="W12" s="173"/>
      <c r="X12" s="313"/>
      <c r="Y12" s="166"/>
      <c r="Z12" s="130"/>
      <c r="AA12" s="222"/>
      <c r="AB12" s="222"/>
    </row>
    <row r="13" spans="1:28" ht="27" customHeight="1" x14ac:dyDescent="0.25">
      <c r="A13" s="37">
        <v>4</v>
      </c>
      <c r="B13" s="19" t="s">
        <v>66</v>
      </c>
      <c r="C13" s="169">
        <v>-2.3E-2</v>
      </c>
      <c r="D13" s="21">
        <v>1E-3</v>
      </c>
      <c r="E13" s="63">
        <v>900</v>
      </c>
      <c r="F13" s="63">
        <v>-81700</v>
      </c>
      <c r="G13" s="207">
        <f>SUM(E13:F13)</f>
        <v>-80800</v>
      </c>
      <c r="H13" s="59"/>
      <c r="I13" s="108" t="s">
        <v>73</v>
      </c>
      <c r="J13" s="85">
        <v>100</v>
      </c>
      <c r="K13" s="86">
        <f>SUM(J11:J13)</f>
        <v>100</v>
      </c>
      <c r="L13" s="115"/>
      <c r="M13" s="108"/>
      <c r="N13" s="63"/>
      <c r="O13" s="108" t="s">
        <v>85</v>
      </c>
      <c r="P13" s="63">
        <v>500</v>
      </c>
      <c r="Q13" s="86">
        <f>SUM(P11:P13)</f>
        <v>100</v>
      </c>
      <c r="R13" s="88">
        <v>-80600</v>
      </c>
      <c r="S13" s="124">
        <v>3924800</v>
      </c>
      <c r="T13" s="134">
        <v>3413200</v>
      </c>
      <c r="U13" s="135">
        <v>3412900</v>
      </c>
      <c r="V13" s="138">
        <v>-0.14899999999999999</v>
      </c>
      <c r="W13" s="170">
        <v>2.1000000000000001E-2</v>
      </c>
      <c r="X13" s="219">
        <v>0.01</v>
      </c>
      <c r="Y13" s="165">
        <v>-5.5E-2</v>
      </c>
      <c r="Z13" s="129">
        <v>108.95</v>
      </c>
      <c r="AA13" s="222"/>
      <c r="AB13" s="222"/>
    </row>
    <row r="14" spans="1:28" ht="27" customHeight="1" x14ac:dyDescent="0.25">
      <c r="A14" s="36"/>
      <c r="B14" s="15"/>
      <c r="C14" s="65"/>
      <c r="D14" s="30">
        <v>-6.5000000000000002E-2</v>
      </c>
      <c r="E14" s="67"/>
      <c r="F14" s="67"/>
      <c r="G14" s="69"/>
      <c r="H14" s="57"/>
      <c r="I14" s="107"/>
      <c r="J14" s="84"/>
      <c r="K14" s="82"/>
      <c r="L14" s="93"/>
      <c r="M14" s="107"/>
      <c r="N14" s="67"/>
      <c r="O14" s="107"/>
      <c r="P14" s="67"/>
      <c r="Q14" s="82"/>
      <c r="R14" s="67"/>
      <c r="S14" s="67"/>
      <c r="T14" s="81"/>
      <c r="U14" s="114"/>
      <c r="V14" s="161"/>
      <c r="W14" s="173"/>
      <c r="X14" s="313"/>
      <c r="Y14" s="166"/>
      <c r="Z14" s="130">
        <v>109.32</v>
      </c>
      <c r="AA14" s="222"/>
      <c r="AB14" s="222"/>
    </row>
    <row r="15" spans="1:28" ht="27" customHeight="1" x14ac:dyDescent="0.25">
      <c r="A15" s="36"/>
      <c r="B15" s="15"/>
      <c r="C15" s="65"/>
      <c r="D15" s="30"/>
      <c r="E15" s="67"/>
      <c r="F15" s="67"/>
      <c r="G15" s="69"/>
      <c r="H15" s="57"/>
      <c r="I15" s="107" t="s">
        <v>73</v>
      </c>
      <c r="J15" s="84">
        <v>400</v>
      </c>
      <c r="K15" s="82"/>
      <c r="L15" s="93"/>
      <c r="M15" s="107"/>
      <c r="N15" s="67"/>
      <c r="O15" s="186"/>
      <c r="P15" s="67"/>
      <c r="Q15" s="82"/>
      <c r="R15" s="67"/>
      <c r="S15" s="67"/>
      <c r="T15" s="81"/>
      <c r="U15" s="114"/>
      <c r="V15" s="161"/>
      <c r="W15" s="173"/>
      <c r="X15" s="313"/>
      <c r="Y15" s="166"/>
      <c r="Z15" s="130"/>
      <c r="AA15" s="222"/>
      <c r="AB15" s="222"/>
    </row>
    <row r="16" spans="1:28" ht="27" customHeight="1" x14ac:dyDescent="0.25">
      <c r="A16" s="37">
        <v>5</v>
      </c>
      <c r="B16" s="19" t="s">
        <v>67</v>
      </c>
      <c r="C16" s="169">
        <v>-1.4999999999999999E-2</v>
      </c>
      <c r="D16" s="21">
        <v>1E-3</v>
      </c>
      <c r="E16" s="63">
        <v>600</v>
      </c>
      <c r="F16" s="63">
        <v>-21700</v>
      </c>
      <c r="G16" s="66">
        <f>SUM(E16:F16)</f>
        <v>-21100</v>
      </c>
      <c r="H16" s="59"/>
      <c r="I16" s="108" t="s">
        <v>74</v>
      </c>
      <c r="J16" s="85">
        <v>-100</v>
      </c>
      <c r="K16" s="86">
        <f>SUM(J14:J16)</f>
        <v>300</v>
      </c>
      <c r="L16" s="87"/>
      <c r="M16" s="108"/>
      <c r="N16" s="63"/>
      <c r="O16" s="107" t="s">
        <v>49</v>
      </c>
      <c r="P16" s="63">
        <v>7500</v>
      </c>
      <c r="Q16" s="86">
        <f>SUM(P14:P16)</f>
        <v>7500</v>
      </c>
      <c r="R16" s="88">
        <v>-13300</v>
      </c>
      <c r="S16" s="124">
        <v>3911500</v>
      </c>
      <c r="T16" s="134">
        <v>3390900</v>
      </c>
      <c r="U16" s="135">
        <v>3390500</v>
      </c>
      <c r="V16" s="138">
        <v>-0.14399999999999999</v>
      </c>
      <c r="W16" s="170">
        <v>2.1000000000000001E-2</v>
      </c>
      <c r="X16" s="219">
        <v>0.01</v>
      </c>
      <c r="Y16" s="165">
        <v>-0.04</v>
      </c>
      <c r="Z16" s="129">
        <v>109.51</v>
      </c>
      <c r="AA16" s="222"/>
      <c r="AB16" s="222"/>
    </row>
    <row r="17" spans="1:28" ht="27" customHeight="1" x14ac:dyDescent="0.25">
      <c r="A17" s="36"/>
      <c r="B17" s="15"/>
      <c r="C17" s="65"/>
      <c r="D17" s="139">
        <v>-0.08</v>
      </c>
      <c r="E17" s="67"/>
      <c r="F17" s="67"/>
      <c r="G17" s="68"/>
      <c r="H17" s="56"/>
      <c r="I17" s="107"/>
      <c r="J17" s="89"/>
      <c r="K17" s="78"/>
      <c r="L17" s="83"/>
      <c r="M17" s="107"/>
      <c r="N17" s="70"/>
      <c r="O17" s="122"/>
      <c r="P17" s="70"/>
      <c r="Q17" s="78"/>
      <c r="R17" s="90"/>
      <c r="S17" s="67"/>
      <c r="T17" s="81"/>
      <c r="U17" s="117"/>
      <c r="V17" s="160"/>
      <c r="W17" s="174"/>
      <c r="X17" s="167"/>
      <c r="Y17" s="166"/>
      <c r="Z17" s="128">
        <v>109.6</v>
      </c>
      <c r="AA17" s="222"/>
      <c r="AB17" s="222"/>
    </row>
    <row r="18" spans="1:28" ht="27" customHeight="1" x14ac:dyDescent="0.25">
      <c r="A18" s="36"/>
      <c r="B18" s="15"/>
      <c r="C18" s="65"/>
      <c r="D18" s="30"/>
      <c r="E18" s="67"/>
      <c r="F18" s="67"/>
      <c r="G18" s="68"/>
      <c r="H18" s="56"/>
      <c r="I18" s="107"/>
      <c r="J18" s="89"/>
      <c r="K18" s="82"/>
      <c r="L18" s="83"/>
      <c r="M18" s="107"/>
      <c r="N18" s="67"/>
      <c r="O18" s="186"/>
      <c r="P18" s="67"/>
      <c r="Q18" s="82"/>
      <c r="R18" s="90"/>
      <c r="S18" s="67"/>
      <c r="T18" s="81"/>
      <c r="U18" s="116"/>
      <c r="V18" s="179"/>
      <c r="W18" s="173"/>
      <c r="X18" s="166"/>
      <c r="Y18" s="166"/>
      <c r="Z18" s="130"/>
      <c r="AA18" s="222"/>
      <c r="AB18" s="222"/>
    </row>
    <row r="19" spans="1:28" ht="27" customHeight="1" x14ac:dyDescent="0.25">
      <c r="A19" s="37">
        <v>6</v>
      </c>
      <c r="B19" s="19" t="s">
        <v>68</v>
      </c>
      <c r="C19" s="169">
        <v>-1.6E-2</v>
      </c>
      <c r="D19" s="21">
        <v>1E-3</v>
      </c>
      <c r="E19" s="63">
        <v>-300</v>
      </c>
      <c r="F19" s="63">
        <v>800</v>
      </c>
      <c r="G19" s="66">
        <f>SUM(E19:F19)</f>
        <v>500</v>
      </c>
      <c r="H19" s="59"/>
      <c r="I19" s="108" t="s">
        <v>74</v>
      </c>
      <c r="J19" s="89">
        <v>-200</v>
      </c>
      <c r="K19" s="86">
        <f>SUM(J17:J19)</f>
        <v>-200</v>
      </c>
      <c r="L19" s="87"/>
      <c r="M19" s="108"/>
      <c r="N19" s="63"/>
      <c r="O19" s="108" t="s">
        <v>73</v>
      </c>
      <c r="P19" s="63">
        <v>-200</v>
      </c>
      <c r="Q19" s="86">
        <f>SUM(P17:P19)</f>
        <v>-200</v>
      </c>
      <c r="R19" s="75">
        <v>100</v>
      </c>
      <c r="S19" s="124">
        <v>3911600</v>
      </c>
      <c r="T19" s="134">
        <v>3388700</v>
      </c>
      <c r="U19" s="135">
        <v>3388200</v>
      </c>
      <c r="V19" s="215">
        <v>-0.14499999999999999</v>
      </c>
      <c r="W19" s="170">
        <v>2.1000000000000001E-2</v>
      </c>
      <c r="X19" s="165">
        <v>1.4999999999999999E-2</v>
      </c>
      <c r="Y19" s="165">
        <v>-0.02</v>
      </c>
      <c r="Z19" s="129">
        <v>109.98</v>
      </c>
      <c r="AA19" s="222"/>
      <c r="AB19" s="222"/>
    </row>
    <row r="20" spans="1:28" ht="27" customHeight="1" x14ac:dyDescent="0.25">
      <c r="A20" s="39"/>
      <c r="B20" s="15"/>
      <c r="C20" s="65"/>
      <c r="D20" s="139">
        <v>-0.08</v>
      </c>
      <c r="E20" s="70"/>
      <c r="F20" s="70"/>
      <c r="G20" s="71"/>
      <c r="H20" s="107"/>
      <c r="I20" s="107"/>
      <c r="J20" s="77"/>
      <c r="K20" s="78"/>
      <c r="L20" s="79"/>
      <c r="M20" s="107"/>
      <c r="N20" s="67"/>
      <c r="O20" s="107"/>
      <c r="P20" s="67"/>
      <c r="Q20" s="78"/>
      <c r="R20" s="94"/>
      <c r="S20" s="70"/>
      <c r="T20" s="77"/>
      <c r="U20" s="117"/>
      <c r="V20" s="160"/>
      <c r="W20" s="174"/>
      <c r="X20" s="167"/>
      <c r="Y20" s="167"/>
      <c r="Z20" s="128">
        <v>109.81</v>
      </c>
      <c r="AA20" s="222"/>
      <c r="AB20" s="222"/>
    </row>
    <row r="21" spans="1:28" s="223" customFormat="1" ht="27" customHeight="1" x14ac:dyDescent="0.25">
      <c r="A21" s="36"/>
      <c r="B21" s="15"/>
      <c r="C21" s="65"/>
      <c r="D21" s="30"/>
      <c r="E21" s="67"/>
      <c r="F21" s="67"/>
      <c r="G21" s="68"/>
      <c r="H21" s="191"/>
      <c r="I21" s="107" t="s">
        <v>73</v>
      </c>
      <c r="J21" s="81">
        <v>200</v>
      </c>
      <c r="K21" s="82"/>
      <c r="L21" s="83"/>
      <c r="M21" s="107"/>
      <c r="N21" s="67"/>
      <c r="O21" s="107"/>
      <c r="P21" s="67"/>
      <c r="Q21" s="82"/>
      <c r="R21" s="90"/>
      <c r="S21" s="67"/>
      <c r="T21" s="81"/>
      <c r="U21" s="116"/>
      <c r="V21" s="179"/>
      <c r="W21" s="173"/>
      <c r="X21" s="166"/>
      <c r="Y21" s="166"/>
      <c r="Z21" s="130"/>
    </row>
    <row r="22" spans="1:28" s="223" customFormat="1" ht="27" customHeight="1" x14ac:dyDescent="0.25">
      <c r="A22" s="37">
        <v>7</v>
      </c>
      <c r="B22" s="19" t="s">
        <v>69</v>
      </c>
      <c r="C22" s="169">
        <v>-1.4E-2</v>
      </c>
      <c r="D22" s="21">
        <v>1E-3</v>
      </c>
      <c r="E22" s="63">
        <v>500</v>
      </c>
      <c r="F22" s="63">
        <v>-11300</v>
      </c>
      <c r="G22" s="66">
        <f>SUM(E22:F22)</f>
        <v>-10800</v>
      </c>
      <c r="H22" s="59"/>
      <c r="I22" s="108" t="s">
        <v>74</v>
      </c>
      <c r="J22" s="92">
        <v>-100</v>
      </c>
      <c r="K22" s="86">
        <f>SUM(J20:J22)</f>
        <v>100</v>
      </c>
      <c r="L22" s="106"/>
      <c r="M22" s="108"/>
      <c r="N22" s="63"/>
      <c r="O22" s="107" t="s">
        <v>73</v>
      </c>
      <c r="P22" s="63">
        <v>-100</v>
      </c>
      <c r="Q22" s="86">
        <f>SUM(P20:P22)</f>
        <v>-100</v>
      </c>
      <c r="R22" s="75">
        <v>-10800</v>
      </c>
      <c r="S22" s="124">
        <v>3900800</v>
      </c>
      <c r="T22" s="134">
        <v>3383800</v>
      </c>
      <c r="U22" s="135">
        <v>3383500</v>
      </c>
      <c r="V22" s="138">
        <v>-0.14499999999999999</v>
      </c>
      <c r="W22" s="170">
        <v>2.1000000000000001E-2</v>
      </c>
      <c r="X22" s="219">
        <v>-5.0000000000000001E-3</v>
      </c>
      <c r="Y22" s="165">
        <v>-0.04</v>
      </c>
      <c r="Z22" s="218">
        <v>110.04</v>
      </c>
    </row>
    <row r="23" spans="1:28" ht="27" customHeight="1" x14ac:dyDescent="0.25">
      <c r="A23" s="36"/>
      <c r="B23" s="15"/>
      <c r="C23" s="65"/>
      <c r="D23" s="171">
        <v>-6.5000000000000002E-2</v>
      </c>
      <c r="E23" s="67"/>
      <c r="F23" s="67"/>
      <c r="G23" s="69"/>
      <c r="H23" s="56"/>
      <c r="I23" s="107" t="s">
        <v>73</v>
      </c>
      <c r="J23" s="81">
        <v>100</v>
      </c>
      <c r="K23" s="78"/>
      <c r="L23" s="83"/>
      <c r="M23" s="107"/>
      <c r="N23" s="67"/>
      <c r="O23" s="123" t="s">
        <v>73</v>
      </c>
      <c r="P23" s="67">
        <v>-100</v>
      </c>
      <c r="Q23" s="82"/>
      <c r="R23" s="90"/>
      <c r="S23" s="67"/>
      <c r="T23" s="81"/>
      <c r="U23" s="117"/>
      <c r="V23" s="160"/>
      <c r="W23" s="175"/>
      <c r="X23" s="333"/>
      <c r="Y23" s="167"/>
      <c r="Z23" s="128">
        <v>109.57</v>
      </c>
      <c r="AA23" s="222"/>
      <c r="AB23" s="222"/>
    </row>
    <row r="24" spans="1:28" ht="27" customHeight="1" x14ac:dyDescent="0.25">
      <c r="A24" s="36"/>
      <c r="B24" s="15"/>
      <c r="C24" s="65"/>
      <c r="D24" s="172"/>
      <c r="E24" s="67"/>
      <c r="F24" s="67"/>
      <c r="G24" s="69"/>
      <c r="H24" s="56"/>
      <c r="I24" s="107" t="s">
        <v>74</v>
      </c>
      <c r="J24" s="81">
        <v>-100</v>
      </c>
      <c r="K24" s="82"/>
      <c r="L24" s="83"/>
      <c r="M24" s="107"/>
      <c r="N24" s="67"/>
      <c r="O24" s="107" t="s">
        <v>48</v>
      </c>
      <c r="P24" s="67">
        <v>11800</v>
      </c>
      <c r="Q24" s="187"/>
      <c r="R24" s="90"/>
      <c r="S24" s="67"/>
      <c r="T24" s="81"/>
      <c r="U24" s="116"/>
      <c r="V24" s="179"/>
      <c r="W24" s="173"/>
      <c r="X24" s="313"/>
      <c r="Y24" s="166"/>
      <c r="Z24" s="130"/>
      <c r="AA24" s="222"/>
      <c r="AB24" s="222"/>
    </row>
    <row r="25" spans="1:28" ht="27" customHeight="1" x14ac:dyDescent="0.25">
      <c r="A25" s="37">
        <v>10</v>
      </c>
      <c r="B25" s="19" t="s">
        <v>65</v>
      </c>
      <c r="C25" s="169">
        <v>-0.01</v>
      </c>
      <c r="D25" s="21">
        <v>1E-3</v>
      </c>
      <c r="E25" s="63">
        <v>300</v>
      </c>
      <c r="F25" s="63">
        <v>-4400</v>
      </c>
      <c r="G25" s="66">
        <f>SUM(E25:F25)</f>
        <v>-4100</v>
      </c>
      <c r="H25" s="60"/>
      <c r="I25" s="108" t="s">
        <v>75</v>
      </c>
      <c r="J25" s="92">
        <v>-7000</v>
      </c>
      <c r="K25" s="86">
        <f>SUM(J23:J25)</f>
        <v>-7000</v>
      </c>
      <c r="L25" s="95"/>
      <c r="M25" s="108" t="s">
        <v>75</v>
      </c>
      <c r="N25" s="97">
        <v>5800</v>
      </c>
      <c r="O25" s="108" t="s">
        <v>85</v>
      </c>
      <c r="P25" s="97">
        <v>800</v>
      </c>
      <c r="Q25" s="118">
        <f>SUM(N23:N25,P23:P25)</f>
        <v>18300</v>
      </c>
      <c r="R25" s="75">
        <v>7200</v>
      </c>
      <c r="S25" s="124">
        <v>3908000</v>
      </c>
      <c r="T25" s="133">
        <v>3399100</v>
      </c>
      <c r="U25" s="135">
        <v>3398900</v>
      </c>
      <c r="V25" s="138">
        <v>-0.14499999999999999</v>
      </c>
      <c r="W25" s="170">
        <v>2.1000000000000001E-2</v>
      </c>
      <c r="X25" s="219">
        <v>-0.02</v>
      </c>
      <c r="Y25" s="165">
        <v>-0.06</v>
      </c>
      <c r="Z25" s="129">
        <v>109.87</v>
      </c>
      <c r="AA25" s="222"/>
      <c r="AB25" s="222"/>
    </row>
    <row r="26" spans="1:28" ht="27" customHeight="1" x14ac:dyDescent="0.25">
      <c r="A26" s="36"/>
      <c r="B26" s="15"/>
      <c r="C26" s="65"/>
      <c r="D26" s="172">
        <v>-0.06</v>
      </c>
      <c r="E26" s="67"/>
      <c r="F26" s="67"/>
      <c r="G26" s="72"/>
      <c r="H26" s="58"/>
      <c r="I26" s="107"/>
      <c r="J26" s="80"/>
      <c r="K26" s="82"/>
      <c r="L26" s="83"/>
      <c r="M26" s="107"/>
      <c r="N26" s="70"/>
      <c r="O26" s="107" t="s">
        <v>73</v>
      </c>
      <c r="P26" s="70">
        <v>-100</v>
      </c>
      <c r="Q26" s="111"/>
      <c r="R26" s="98"/>
      <c r="S26" s="99"/>
      <c r="T26" s="100"/>
      <c r="U26" s="117"/>
      <c r="V26" s="160"/>
      <c r="W26" s="176"/>
      <c r="X26" s="313"/>
      <c r="Y26" s="166"/>
      <c r="Z26" s="128">
        <v>109.79</v>
      </c>
      <c r="AA26" s="222"/>
      <c r="AB26" s="222"/>
    </row>
    <row r="27" spans="1:28" s="223" customFormat="1" ht="27" customHeight="1" x14ac:dyDescent="0.25">
      <c r="A27" s="36"/>
      <c r="B27" s="15"/>
      <c r="C27" s="65"/>
      <c r="D27" s="30"/>
      <c r="E27" s="67"/>
      <c r="F27" s="67"/>
      <c r="G27" s="72"/>
      <c r="H27" s="61"/>
      <c r="I27" s="107" t="s">
        <v>73</v>
      </c>
      <c r="J27" s="84">
        <v>100</v>
      </c>
      <c r="K27" s="82"/>
      <c r="L27" s="83"/>
      <c r="M27" s="107"/>
      <c r="N27" s="67"/>
      <c r="O27" s="107" t="s">
        <v>48</v>
      </c>
      <c r="P27" s="67">
        <v>2300</v>
      </c>
      <c r="Q27" s="111"/>
      <c r="R27" s="90"/>
      <c r="S27" s="99"/>
      <c r="T27" s="198"/>
      <c r="U27" s="116"/>
      <c r="V27" s="179"/>
      <c r="W27" s="173"/>
      <c r="X27" s="313"/>
      <c r="Y27" s="166"/>
      <c r="Z27" s="130"/>
    </row>
    <row r="28" spans="1:28" s="223" customFormat="1" ht="27" customHeight="1" x14ac:dyDescent="0.25">
      <c r="A28" s="37">
        <v>12</v>
      </c>
      <c r="B28" s="19" t="s">
        <v>67</v>
      </c>
      <c r="C28" s="169">
        <v>-8.0000000000000002E-3</v>
      </c>
      <c r="D28" s="177">
        <v>1E-3</v>
      </c>
      <c r="E28" s="63">
        <v>900</v>
      </c>
      <c r="F28" s="63">
        <v>-600</v>
      </c>
      <c r="G28" s="73">
        <f>SUM(E28:F28)</f>
        <v>300</v>
      </c>
      <c r="H28" s="60"/>
      <c r="I28" s="108" t="s">
        <v>74</v>
      </c>
      <c r="J28" s="63">
        <v>-100</v>
      </c>
      <c r="K28" s="86">
        <f>SUM(J26:J28)</f>
        <v>0</v>
      </c>
      <c r="L28" s="109"/>
      <c r="M28" s="108"/>
      <c r="N28" s="63"/>
      <c r="O28" s="108" t="s">
        <v>85</v>
      </c>
      <c r="P28" s="63">
        <v>500</v>
      </c>
      <c r="Q28" s="86">
        <f>SUM(P26:P28)</f>
        <v>2700</v>
      </c>
      <c r="R28" s="88">
        <v>3000</v>
      </c>
      <c r="S28" s="125">
        <v>3911000</v>
      </c>
      <c r="T28" s="133">
        <v>3404800</v>
      </c>
      <c r="U28" s="135">
        <v>3404700</v>
      </c>
      <c r="V28" s="138">
        <v>-0.14499999999999999</v>
      </c>
      <c r="W28" s="170">
        <v>2.1000000000000001E-2</v>
      </c>
      <c r="X28" s="219">
        <v>-5.0000000000000001E-3</v>
      </c>
      <c r="Y28" s="165">
        <v>-4.4999999999999998E-2</v>
      </c>
      <c r="Z28" s="129">
        <v>109.92</v>
      </c>
    </row>
    <row r="29" spans="1:28" s="223" customFormat="1" ht="27" customHeight="1" x14ac:dyDescent="0.25">
      <c r="A29" s="36"/>
      <c r="B29" s="15"/>
      <c r="C29" s="65"/>
      <c r="D29" s="30">
        <v>-0.06</v>
      </c>
      <c r="E29" s="67"/>
      <c r="F29" s="67"/>
      <c r="G29" s="72"/>
      <c r="H29" s="61"/>
      <c r="I29" s="107"/>
      <c r="J29" s="67"/>
      <c r="K29" s="82"/>
      <c r="L29" s="101"/>
      <c r="M29" s="107"/>
      <c r="N29" s="67"/>
      <c r="O29" s="123" t="s">
        <v>73</v>
      </c>
      <c r="P29" s="67">
        <v>-100</v>
      </c>
      <c r="Q29" s="111"/>
      <c r="R29" s="67"/>
      <c r="S29" s="67"/>
      <c r="T29" s="100"/>
      <c r="U29" s="117"/>
      <c r="V29" s="160"/>
      <c r="W29" s="174"/>
      <c r="X29" s="334"/>
      <c r="Y29" s="167"/>
      <c r="Z29" s="128">
        <v>109.72</v>
      </c>
    </row>
    <row r="30" spans="1:28" ht="27" customHeight="1" x14ac:dyDescent="0.25">
      <c r="A30" s="36"/>
      <c r="B30" s="15"/>
      <c r="C30" s="65"/>
      <c r="D30" s="30"/>
      <c r="E30" s="67"/>
      <c r="F30" s="67"/>
      <c r="G30" s="72"/>
      <c r="H30" s="61"/>
      <c r="I30" s="107" t="s">
        <v>73</v>
      </c>
      <c r="J30" s="67">
        <v>100</v>
      </c>
      <c r="K30" s="82"/>
      <c r="L30" s="101"/>
      <c r="M30" s="107"/>
      <c r="N30" s="67"/>
      <c r="O30" s="107" t="s">
        <v>49</v>
      </c>
      <c r="P30" s="67">
        <v>7500</v>
      </c>
      <c r="Q30" s="111"/>
      <c r="R30" s="67"/>
      <c r="S30" s="67"/>
      <c r="T30" s="81"/>
      <c r="U30" s="116"/>
      <c r="V30" s="179"/>
      <c r="W30" s="173"/>
      <c r="X30" s="313"/>
      <c r="Y30" s="166"/>
      <c r="Z30" s="130"/>
      <c r="AA30" s="222"/>
      <c r="AB30" s="222"/>
    </row>
    <row r="31" spans="1:28" ht="27" customHeight="1" x14ac:dyDescent="0.25">
      <c r="A31" s="37">
        <v>13</v>
      </c>
      <c r="B31" s="19" t="s">
        <v>68</v>
      </c>
      <c r="C31" s="169">
        <v>-8.0000000000000002E-3</v>
      </c>
      <c r="D31" s="21">
        <v>1E-3</v>
      </c>
      <c r="E31" s="63">
        <v>-200</v>
      </c>
      <c r="F31" s="63">
        <v>-6300</v>
      </c>
      <c r="G31" s="73">
        <f>SUM(E31:F31)</f>
        <v>-6500</v>
      </c>
      <c r="H31" s="110"/>
      <c r="I31" s="108" t="s">
        <v>74</v>
      </c>
      <c r="J31" s="63">
        <v>-100</v>
      </c>
      <c r="K31" s="86">
        <f>SUM(J29:J31)</f>
        <v>0</v>
      </c>
      <c r="L31" s="91"/>
      <c r="M31" s="108"/>
      <c r="N31" s="63"/>
      <c r="O31" s="108" t="s">
        <v>85</v>
      </c>
      <c r="P31" s="63">
        <v>200</v>
      </c>
      <c r="Q31" s="86">
        <f>SUM(P29:P31)</f>
        <v>7600</v>
      </c>
      <c r="R31" s="88">
        <v>1100</v>
      </c>
      <c r="S31" s="124">
        <v>3912100</v>
      </c>
      <c r="T31" s="134">
        <v>3397700</v>
      </c>
      <c r="U31" s="134">
        <v>3397600</v>
      </c>
      <c r="V31" s="138">
        <v>-0.14000000000000001</v>
      </c>
      <c r="W31" s="170">
        <v>2.1000000000000001E-2</v>
      </c>
      <c r="X31" s="219">
        <v>-0.01</v>
      </c>
      <c r="Y31" s="165">
        <v>-3.5000000000000003E-2</v>
      </c>
      <c r="Z31" s="129">
        <v>110.09</v>
      </c>
      <c r="AA31" s="222"/>
      <c r="AB31" s="222"/>
    </row>
    <row r="32" spans="1:28" s="223" customFormat="1" ht="27" customHeight="1" x14ac:dyDescent="0.25">
      <c r="A32" s="36"/>
      <c r="B32" s="39"/>
      <c r="C32" s="181"/>
      <c r="D32" s="139">
        <v>-6.5000000000000002E-2</v>
      </c>
      <c r="E32" s="70"/>
      <c r="F32" s="70"/>
      <c r="G32" s="76"/>
      <c r="H32" s="209"/>
      <c r="I32" s="123"/>
      <c r="J32" s="70"/>
      <c r="K32" s="78"/>
      <c r="L32" s="105"/>
      <c r="M32" s="123"/>
      <c r="N32" s="70"/>
      <c r="O32" s="123"/>
      <c r="P32" s="70"/>
      <c r="Q32" s="78"/>
      <c r="R32" s="70"/>
      <c r="S32" s="131"/>
      <c r="T32" s="182"/>
      <c r="U32" s="210"/>
      <c r="V32" s="184"/>
      <c r="W32" s="174"/>
      <c r="X32" s="167"/>
      <c r="Y32" s="167"/>
      <c r="Z32" s="128">
        <v>109.74</v>
      </c>
    </row>
    <row r="33" spans="1:28" s="223" customFormat="1" ht="27" customHeight="1" x14ac:dyDescent="0.25">
      <c r="A33" s="36"/>
      <c r="B33" s="36"/>
      <c r="C33" s="180"/>
      <c r="D33" s="30"/>
      <c r="E33" s="67"/>
      <c r="F33" s="67"/>
      <c r="G33" s="72"/>
      <c r="H33" s="193"/>
      <c r="I33" s="107" t="s">
        <v>73</v>
      </c>
      <c r="J33" s="67">
        <v>100</v>
      </c>
      <c r="K33" s="82"/>
      <c r="L33" s="93"/>
      <c r="M33" s="107"/>
      <c r="N33" s="67"/>
      <c r="O33" s="107" t="s">
        <v>73</v>
      </c>
      <c r="P33" s="67">
        <v>-100</v>
      </c>
      <c r="Q33" s="82"/>
      <c r="R33" s="67"/>
      <c r="S33" s="127"/>
      <c r="T33" s="132"/>
      <c r="U33" s="208"/>
      <c r="V33" s="178"/>
      <c r="W33" s="173"/>
      <c r="X33" s="166"/>
      <c r="Y33" s="166"/>
      <c r="Z33" s="130"/>
    </row>
    <row r="34" spans="1:28" s="223" customFormat="1" ht="27" customHeight="1" x14ac:dyDescent="0.25">
      <c r="A34" s="37">
        <v>14</v>
      </c>
      <c r="B34" s="37" t="s">
        <v>69</v>
      </c>
      <c r="C34" s="169">
        <v>-1.0999999999999999E-2</v>
      </c>
      <c r="D34" s="177">
        <v>1E-3</v>
      </c>
      <c r="E34" s="63">
        <v>300</v>
      </c>
      <c r="F34" s="63">
        <v>74100</v>
      </c>
      <c r="G34" s="73">
        <f>SUM(E34:F34)</f>
        <v>74400</v>
      </c>
      <c r="H34" s="110"/>
      <c r="I34" s="108" t="s">
        <v>74</v>
      </c>
      <c r="J34" s="63">
        <v>-100</v>
      </c>
      <c r="K34" s="86">
        <f>SUM(J32:J34)</f>
        <v>0</v>
      </c>
      <c r="L34" s="87"/>
      <c r="M34" s="108"/>
      <c r="N34" s="63"/>
      <c r="O34" s="108" t="s">
        <v>48</v>
      </c>
      <c r="P34" s="103">
        <v>12400</v>
      </c>
      <c r="Q34" s="225">
        <f>SUM(P32:P34)</f>
        <v>12300</v>
      </c>
      <c r="R34" s="103">
        <v>86700</v>
      </c>
      <c r="S34" s="226">
        <v>3998800</v>
      </c>
      <c r="T34" s="134">
        <v>3478400</v>
      </c>
      <c r="U34" s="211">
        <v>3478400</v>
      </c>
      <c r="V34" s="138">
        <v>-0.13500000000000001</v>
      </c>
      <c r="W34" s="170">
        <v>2.1000000000000001E-2</v>
      </c>
      <c r="X34" s="165">
        <v>-5.0000000000000001E-3</v>
      </c>
      <c r="Y34" s="165">
        <v>-3.5000000000000003E-2</v>
      </c>
      <c r="Z34" s="129">
        <v>109.91</v>
      </c>
    </row>
    <row r="35" spans="1:28" ht="27" customHeight="1" x14ac:dyDescent="0.25">
      <c r="A35" s="36"/>
      <c r="B35" s="15"/>
      <c r="C35" s="180"/>
      <c r="D35" s="30">
        <v>-7.4999999999999997E-2</v>
      </c>
      <c r="E35" s="67"/>
      <c r="F35" s="67"/>
      <c r="G35" s="72"/>
      <c r="H35" s="193"/>
      <c r="I35" s="107"/>
      <c r="J35" s="67"/>
      <c r="K35" s="82"/>
      <c r="L35" s="93"/>
      <c r="M35" s="107"/>
      <c r="N35" s="67"/>
      <c r="O35" s="107"/>
      <c r="P35" s="104"/>
      <c r="Q35" s="227"/>
      <c r="R35" s="104"/>
      <c r="S35" s="228"/>
      <c r="T35" s="132"/>
      <c r="U35" s="114"/>
      <c r="V35" s="178"/>
      <c r="W35" s="173"/>
      <c r="X35" s="166"/>
      <c r="Y35" s="197"/>
      <c r="Z35" s="130">
        <v>109.72</v>
      </c>
      <c r="AA35" s="222"/>
      <c r="AB35" s="222"/>
    </row>
    <row r="36" spans="1:28" ht="27" customHeight="1" x14ac:dyDescent="0.25">
      <c r="A36" s="36"/>
      <c r="B36" s="15"/>
      <c r="C36" s="180"/>
      <c r="D36" s="30"/>
      <c r="E36" s="67"/>
      <c r="F36" s="67"/>
      <c r="G36" s="72"/>
      <c r="H36" s="193"/>
      <c r="I36" s="107" t="s">
        <v>73</v>
      </c>
      <c r="J36" s="67">
        <v>100</v>
      </c>
      <c r="K36" s="82"/>
      <c r="L36" s="93"/>
      <c r="M36" s="107"/>
      <c r="N36" s="67"/>
      <c r="O36" s="107" t="s">
        <v>73</v>
      </c>
      <c r="P36" s="104">
        <v>-100</v>
      </c>
      <c r="Q36" s="227"/>
      <c r="R36" s="104"/>
      <c r="S36" s="228"/>
      <c r="T36" s="132"/>
      <c r="U36" s="114"/>
      <c r="V36" s="178"/>
      <c r="W36" s="173"/>
      <c r="X36" s="166"/>
      <c r="Y36" s="166"/>
      <c r="Z36" s="130"/>
      <c r="AA36" s="222"/>
      <c r="AB36" s="222"/>
    </row>
    <row r="37" spans="1:28" ht="27" customHeight="1" x14ac:dyDescent="0.25">
      <c r="A37" s="37">
        <v>17</v>
      </c>
      <c r="B37" s="19" t="s">
        <v>65</v>
      </c>
      <c r="C37" s="169">
        <v>-2.5000000000000001E-2</v>
      </c>
      <c r="D37" s="21">
        <v>1E-3</v>
      </c>
      <c r="E37" s="75">
        <v>500</v>
      </c>
      <c r="F37" s="63">
        <v>400</v>
      </c>
      <c r="G37" s="73">
        <f>SUM(E37:F37)</f>
        <v>900</v>
      </c>
      <c r="H37" s="60"/>
      <c r="I37" s="108" t="s">
        <v>74</v>
      </c>
      <c r="J37" s="63">
        <v>-200</v>
      </c>
      <c r="K37" s="86">
        <f>SUM(J35:J37)</f>
        <v>-100</v>
      </c>
      <c r="L37" s="95"/>
      <c r="M37" s="108"/>
      <c r="N37" s="63"/>
      <c r="O37" s="108" t="s">
        <v>85</v>
      </c>
      <c r="P37" s="103">
        <v>700</v>
      </c>
      <c r="Q37" s="229">
        <f>SUM(P35:P37)</f>
        <v>600</v>
      </c>
      <c r="R37" s="230">
        <v>1400</v>
      </c>
      <c r="S37" s="226">
        <v>4000200</v>
      </c>
      <c r="T37" s="134">
        <v>3472800</v>
      </c>
      <c r="U37" s="135">
        <v>3387100</v>
      </c>
      <c r="V37" s="138">
        <v>-0.126</v>
      </c>
      <c r="W37" s="170">
        <v>2.1000000000000001E-2</v>
      </c>
      <c r="X37" s="219">
        <v>5.0000000000000001E-3</v>
      </c>
      <c r="Y37" s="165">
        <v>-0.04</v>
      </c>
      <c r="Z37" s="129">
        <v>109.86</v>
      </c>
      <c r="AA37" s="224"/>
      <c r="AB37" s="222"/>
    </row>
    <row r="38" spans="1:28" ht="27" customHeight="1" x14ac:dyDescent="0.25">
      <c r="A38" s="36"/>
      <c r="B38" s="15"/>
      <c r="C38" s="180"/>
      <c r="D38" s="216">
        <v>-7.4999999999999997E-2</v>
      </c>
      <c r="E38" s="67"/>
      <c r="F38" s="67"/>
      <c r="G38" s="72"/>
      <c r="H38" s="61"/>
      <c r="I38" s="107"/>
      <c r="J38" s="67"/>
      <c r="K38" s="82"/>
      <c r="L38" s="192"/>
      <c r="M38" s="107"/>
      <c r="N38" s="67"/>
      <c r="O38" s="107"/>
      <c r="P38" s="104"/>
      <c r="Q38" s="231"/>
      <c r="R38" s="104"/>
      <c r="S38" s="228"/>
      <c r="T38" s="132"/>
      <c r="U38" s="114"/>
      <c r="V38" s="178"/>
      <c r="W38" s="173"/>
      <c r="X38" s="166"/>
      <c r="Y38" s="166"/>
      <c r="Z38" s="130">
        <v>109.66</v>
      </c>
      <c r="AA38" s="223"/>
      <c r="AB38" s="222"/>
    </row>
    <row r="39" spans="1:28" ht="27" customHeight="1" x14ac:dyDescent="0.25">
      <c r="A39" s="36"/>
      <c r="B39" s="15"/>
      <c r="C39" s="65"/>
      <c r="D39" s="172"/>
      <c r="E39" s="194"/>
      <c r="F39" s="67"/>
      <c r="G39" s="74"/>
      <c r="H39" s="121"/>
      <c r="I39" s="107"/>
      <c r="J39" s="104"/>
      <c r="K39" s="82"/>
      <c r="L39" s="96"/>
      <c r="M39" s="107"/>
      <c r="N39" s="67"/>
      <c r="O39" s="107"/>
      <c r="P39" s="67"/>
      <c r="Q39" s="113"/>
      <c r="R39" s="90"/>
      <c r="S39" s="67"/>
      <c r="T39" s="195"/>
      <c r="U39" s="196"/>
      <c r="V39" s="161"/>
      <c r="W39" s="176"/>
      <c r="X39" s="166"/>
      <c r="Y39" s="197"/>
      <c r="Z39" s="130"/>
      <c r="AA39" s="224"/>
      <c r="AB39" s="222"/>
    </row>
    <row r="40" spans="1:28" ht="27" customHeight="1" x14ac:dyDescent="0.25">
      <c r="A40" s="37">
        <v>18</v>
      </c>
      <c r="B40" s="19" t="s">
        <v>66</v>
      </c>
      <c r="C40" s="169">
        <v>-1.7999999999999999E-2</v>
      </c>
      <c r="D40" s="21">
        <v>1E-3</v>
      </c>
      <c r="E40" s="75">
        <v>0</v>
      </c>
      <c r="F40" s="63">
        <v>1100</v>
      </c>
      <c r="G40" s="73">
        <f>SUM(E40:F40)</f>
        <v>1100</v>
      </c>
      <c r="H40" s="120"/>
      <c r="I40" s="108" t="s">
        <v>73</v>
      </c>
      <c r="J40" s="103">
        <v>100</v>
      </c>
      <c r="K40" s="86">
        <f>SUM(J38:J40)</f>
        <v>100</v>
      </c>
      <c r="L40" s="87"/>
      <c r="M40" s="108"/>
      <c r="N40" s="63"/>
      <c r="O40" s="108" t="s">
        <v>73</v>
      </c>
      <c r="P40" s="63">
        <v>-200</v>
      </c>
      <c r="Q40" s="119">
        <f>SUM(P38:P40)</f>
        <v>-200</v>
      </c>
      <c r="R40" s="88">
        <v>1000</v>
      </c>
      <c r="S40" s="124">
        <v>4001200</v>
      </c>
      <c r="T40" s="134">
        <v>3475100</v>
      </c>
      <c r="U40" s="135">
        <v>3446200</v>
      </c>
      <c r="V40" s="138">
        <v>-0.127</v>
      </c>
      <c r="W40" s="170">
        <v>2.1000000000000001E-2</v>
      </c>
      <c r="X40" s="219">
        <v>-0.01</v>
      </c>
      <c r="Y40" s="165">
        <v>-5.5E-2</v>
      </c>
      <c r="Z40" s="129">
        <v>109.87</v>
      </c>
      <c r="AA40" s="224"/>
      <c r="AB40" s="222"/>
    </row>
    <row r="41" spans="1:28" ht="27" customHeight="1" x14ac:dyDescent="0.25">
      <c r="A41" s="36"/>
      <c r="B41" s="15"/>
      <c r="C41" s="180"/>
      <c r="D41" s="30">
        <v>-7.0000000000000007E-2</v>
      </c>
      <c r="E41" s="67"/>
      <c r="F41" s="67"/>
      <c r="G41" s="72"/>
      <c r="H41" s="185"/>
      <c r="I41" s="107"/>
      <c r="J41" s="104"/>
      <c r="K41" s="82"/>
      <c r="L41" s="93"/>
      <c r="M41" s="107"/>
      <c r="N41" s="67"/>
      <c r="O41" s="107" t="s">
        <v>73</v>
      </c>
      <c r="P41" s="67">
        <v>-100</v>
      </c>
      <c r="Q41" s="188"/>
      <c r="R41" s="67"/>
      <c r="S41" s="127"/>
      <c r="T41" s="132"/>
      <c r="U41" s="114"/>
      <c r="V41" s="178"/>
      <c r="W41" s="173"/>
      <c r="X41" s="166"/>
      <c r="Y41" s="166"/>
      <c r="Z41" s="130">
        <v>109.85</v>
      </c>
      <c r="AA41" s="224"/>
      <c r="AB41" s="222"/>
    </row>
    <row r="42" spans="1:28" ht="27" customHeight="1" x14ac:dyDescent="0.25">
      <c r="A42" s="36"/>
      <c r="B42" s="12"/>
      <c r="C42" s="180"/>
      <c r="D42" s="30"/>
      <c r="E42" s="67"/>
      <c r="F42" s="67"/>
      <c r="G42" s="72"/>
      <c r="H42" s="185"/>
      <c r="I42" s="107" t="s">
        <v>73</v>
      </c>
      <c r="J42" s="104">
        <v>200</v>
      </c>
      <c r="K42" s="82"/>
      <c r="L42" s="93"/>
      <c r="M42" s="107"/>
      <c r="N42" s="99"/>
      <c r="O42" s="107" t="s">
        <v>49</v>
      </c>
      <c r="P42" s="67">
        <v>5000</v>
      </c>
      <c r="Q42" s="188"/>
      <c r="R42" s="67"/>
      <c r="S42" s="127"/>
      <c r="T42" s="132"/>
      <c r="U42" s="114"/>
      <c r="V42" s="178"/>
      <c r="W42" s="173"/>
      <c r="X42" s="166"/>
      <c r="Y42" s="166"/>
      <c r="Z42" s="130"/>
      <c r="AA42" s="224"/>
      <c r="AB42" s="222"/>
    </row>
    <row r="43" spans="1:28" s="223" customFormat="1" ht="27" customHeight="1" x14ac:dyDescent="0.25">
      <c r="A43" s="37">
        <v>19</v>
      </c>
      <c r="B43" s="189" t="s">
        <v>67</v>
      </c>
      <c r="C43" s="169">
        <v>-1.7000000000000001E-2</v>
      </c>
      <c r="D43" s="317">
        <v>1E-3</v>
      </c>
      <c r="E43" s="63">
        <v>-600</v>
      </c>
      <c r="F43" s="63">
        <v>-21600</v>
      </c>
      <c r="G43" s="73">
        <f>SUM(E43:F43)</f>
        <v>-22200</v>
      </c>
      <c r="H43" s="190"/>
      <c r="I43" s="108" t="s">
        <v>74</v>
      </c>
      <c r="J43" s="103">
        <v>-100</v>
      </c>
      <c r="K43" s="86">
        <f>SUM(J41:J43)</f>
        <v>100</v>
      </c>
      <c r="L43" s="87"/>
      <c r="M43" s="108"/>
      <c r="N43" s="63"/>
      <c r="O43" s="108" t="s">
        <v>85</v>
      </c>
      <c r="P43" s="63">
        <v>600</v>
      </c>
      <c r="Q43" s="119">
        <f>SUM(P41:P43)</f>
        <v>5500</v>
      </c>
      <c r="R43" s="63">
        <v>-16600</v>
      </c>
      <c r="S43" s="124">
        <v>3984600</v>
      </c>
      <c r="T43" s="134">
        <v>3460500</v>
      </c>
      <c r="U43" s="135">
        <v>3449200</v>
      </c>
      <c r="V43" s="215">
        <v>-0.127</v>
      </c>
      <c r="W43" s="199">
        <v>2.1000000000000001E-2</v>
      </c>
      <c r="X43" s="165">
        <v>-0.01</v>
      </c>
      <c r="Y43" s="165">
        <v>-0.05</v>
      </c>
      <c r="Z43" s="129">
        <v>110.15</v>
      </c>
      <c r="AA43" s="224"/>
    </row>
    <row r="44" spans="1:28" s="223" customFormat="1" ht="27" customHeight="1" x14ac:dyDescent="0.25">
      <c r="A44" s="36"/>
      <c r="B44" s="15"/>
      <c r="C44" s="65"/>
      <c r="D44" s="30">
        <v>-6.5000000000000002E-2</v>
      </c>
      <c r="E44" s="67"/>
      <c r="F44" s="67"/>
      <c r="G44" s="72"/>
      <c r="H44" s="61"/>
      <c r="I44" s="107"/>
      <c r="J44" s="104"/>
      <c r="K44" s="82"/>
      <c r="L44" s="93"/>
      <c r="M44" s="107"/>
      <c r="N44" s="67"/>
      <c r="O44" s="107"/>
      <c r="P44" s="67"/>
      <c r="Q44" s="113"/>
      <c r="R44" s="67"/>
      <c r="S44" s="67"/>
      <c r="T44" s="81"/>
      <c r="U44" s="116"/>
      <c r="V44" s="179"/>
      <c r="W44" s="173"/>
      <c r="X44" s="166"/>
      <c r="Y44" s="166"/>
      <c r="Z44" s="217">
        <v>111.12</v>
      </c>
      <c r="AA44" s="224"/>
    </row>
    <row r="45" spans="1:28" s="223" customFormat="1" ht="27" customHeight="1" x14ac:dyDescent="0.25">
      <c r="A45" s="36"/>
      <c r="B45" s="15"/>
      <c r="C45" s="65"/>
      <c r="D45" s="30"/>
      <c r="E45" s="67"/>
      <c r="F45" s="67"/>
      <c r="G45" s="72"/>
      <c r="H45" s="61"/>
      <c r="I45" s="107" t="s">
        <v>73</v>
      </c>
      <c r="J45" s="104">
        <v>100</v>
      </c>
      <c r="K45" s="82"/>
      <c r="L45" s="93"/>
      <c r="M45" s="107"/>
      <c r="N45" s="67"/>
      <c r="O45" s="107"/>
      <c r="P45" s="67"/>
      <c r="Q45" s="113"/>
      <c r="R45" s="67"/>
      <c r="S45" s="67"/>
      <c r="T45" s="81"/>
      <c r="U45" s="116"/>
      <c r="V45" s="179"/>
      <c r="W45" s="173"/>
      <c r="X45" s="166"/>
      <c r="Y45" s="166"/>
      <c r="Z45" s="217"/>
      <c r="AA45" s="224"/>
    </row>
    <row r="46" spans="1:28" s="223" customFormat="1" ht="27" customHeight="1" x14ac:dyDescent="0.25">
      <c r="A46" s="37">
        <v>20</v>
      </c>
      <c r="B46" s="19" t="s">
        <v>68</v>
      </c>
      <c r="C46" s="169">
        <v>-1.6E-2</v>
      </c>
      <c r="D46" s="177">
        <v>1E-3</v>
      </c>
      <c r="E46" s="63">
        <v>-1400</v>
      </c>
      <c r="F46" s="63">
        <v>-3600</v>
      </c>
      <c r="G46" s="73">
        <f>SUM(E46:F46)</f>
        <v>-5000</v>
      </c>
      <c r="H46" s="60"/>
      <c r="I46" s="108" t="s">
        <v>74</v>
      </c>
      <c r="J46" s="103">
        <v>-100</v>
      </c>
      <c r="K46" s="86">
        <f>SUM(J44:J46)</f>
        <v>0</v>
      </c>
      <c r="L46" s="87"/>
      <c r="M46" s="108"/>
      <c r="N46" s="63"/>
      <c r="O46" s="108" t="s">
        <v>85</v>
      </c>
      <c r="P46" s="63">
        <v>100</v>
      </c>
      <c r="Q46" s="86">
        <f>SUM(P44:P46)</f>
        <v>100</v>
      </c>
      <c r="R46" s="63">
        <v>-4900</v>
      </c>
      <c r="S46" s="124">
        <v>3979700</v>
      </c>
      <c r="T46" s="134">
        <v>3446400</v>
      </c>
      <c r="U46" s="135">
        <v>3437700</v>
      </c>
      <c r="V46" s="215">
        <v>-0.127</v>
      </c>
      <c r="W46" s="170">
        <v>2.1000000000000001E-2</v>
      </c>
      <c r="X46" s="165">
        <v>-0.01</v>
      </c>
      <c r="Y46" s="165">
        <v>-4.4999999999999998E-2</v>
      </c>
      <c r="Z46" s="218">
        <v>111.85</v>
      </c>
      <c r="AA46" s="224"/>
    </row>
    <row r="47" spans="1:28" s="223" customFormat="1" ht="27" customHeight="1" x14ac:dyDescent="0.25">
      <c r="A47" s="39"/>
      <c r="B47" s="15"/>
      <c r="C47" s="64"/>
      <c r="D47" s="139">
        <v>-6.5000000000000002E-2</v>
      </c>
      <c r="E47" s="70"/>
      <c r="F47" s="70"/>
      <c r="G47" s="76"/>
      <c r="H47" s="126"/>
      <c r="I47" s="123"/>
      <c r="J47" s="104"/>
      <c r="K47" s="78"/>
      <c r="L47" s="105"/>
      <c r="M47" s="107"/>
      <c r="N47" s="70"/>
      <c r="O47" s="107"/>
      <c r="P47" s="70"/>
      <c r="Q47" s="112"/>
      <c r="R47" s="70"/>
      <c r="S47" s="70"/>
      <c r="T47" s="77"/>
      <c r="U47" s="117"/>
      <c r="V47" s="160"/>
      <c r="W47" s="174"/>
      <c r="X47" s="167"/>
      <c r="Y47" s="167"/>
      <c r="Z47" s="128">
        <v>111.69</v>
      </c>
      <c r="AA47" s="224"/>
    </row>
    <row r="48" spans="1:28" s="223" customFormat="1" ht="27" customHeight="1" x14ac:dyDescent="0.25">
      <c r="A48" s="36"/>
      <c r="B48" s="15"/>
      <c r="C48" s="65"/>
      <c r="D48" s="30"/>
      <c r="E48" s="67"/>
      <c r="F48" s="67"/>
      <c r="G48" s="72"/>
      <c r="H48" s="191"/>
      <c r="I48" s="107" t="s">
        <v>74</v>
      </c>
      <c r="J48" s="104">
        <v>-800</v>
      </c>
      <c r="K48" s="82"/>
      <c r="L48" s="93"/>
      <c r="M48" s="107"/>
      <c r="N48" s="67"/>
      <c r="O48" s="107" t="s">
        <v>73</v>
      </c>
      <c r="P48" s="67">
        <v>-100</v>
      </c>
      <c r="Q48" s="113"/>
      <c r="R48" s="67"/>
      <c r="S48" s="67"/>
      <c r="T48" s="81"/>
      <c r="U48" s="116"/>
      <c r="V48" s="179"/>
      <c r="W48" s="173"/>
      <c r="X48" s="166"/>
      <c r="Y48" s="166"/>
      <c r="Z48" s="130"/>
      <c r="AA48" s="224"/>
    </row>
    <row r="49" spans="1:28" s="223" customFormat="1" ht="27" customHeight="1" x14ac:dyDescent="0.25">
      <c r="A49" s="37">
        <v>21</v>
      </c>
      <c r="B49" s="37" t="s">
        <v>69</v>
      </c>
      <c r="C49" s="169">
        <v>-1.6E-2</v>
      </c>
      <c r="D49" s="177">
        <v>1E-3</v>
      </c>
      <c r="E49" s="63">
        <v>-1300</v>
      </c>
      <c r="F49" s="63">
        <v>5400</v>
      </c>
      <c r="G49" s="73">
        <f>SUM(E49:F49)</f>
        <v>4100</v>
      </c>
      <c r="H49" s="60"/>
      <c r="I49" s="108" t="s">
        <v>90</v>
      </c>
      <c r="J49" s="103">
        <v>-100</v>
      </c>
      <c r="K49" s="86">
        <f>SUM(J47:J49)</f>
        <v>-900</v>
      </c>
      <c r="L49" s="87"/>
      <c r="M49" s="108"/>
      <c r="N49" s="63"/>
      <c r="O49" s="108" t="s">
        <v>74</v>
      </c>
      <c r="P49" s="63">
        <v>3500</v>
      </c>
      <c r="Q49" s="86">
        <f>SUM(P47:P49)</f>
        <v>3400</v>
      </c>
      <c r="R49" s="63">
        <v>6600</v>
      </c>
      <c r="S49" s="124">
        <v>3986300</v>
      </c>
      <c r="T49" s="134">
        <v>3460800</v>
      </c>
      <c r="U49" s="135">
        <v>3459000</v>
      </c>
      <c r="V49" s="138">
        <v>-0.13500000000000001</v>
      </c>
      <c r="W49" s="170">
        <v>2.1000000000000001E-2</v>
      </c>
      <c r="X49" s="165">
        <v>-0.01</v>
      </c>
      <c r="Y49" s="165">
        <v>-6.5000000000000002E-2</v>
      </c>
      <c r="Z49" s="129">
        <v>112.18</v>
      </c>
      <c r="AA49" s="224"/>
    </row>
    <row r="50" spans="1:28" s="223" customFormat="1" ht="27" customHeight="1" x14ac:dyDescent="0.25">
      <c r="A50" s="36"/>
      <c r="B50" s="15"/>
      <c r="C50" s="180"/>
      <c r="D50" s="30">
        <v>-6.5000000000000002E-2</v>
      </c>
      <c r="E50" s="67"/>
      <c r="F50" s="67"/>
      <c r="G50" s="72"/>
      <c r="H50" s="61"/>
      <c r="I50" s="107" t="s">
        <v>73</v>
      </c>
      <c r="J50" s="104">
        <v>100</v>
      </c>
      <c r="K50" s="82"/>
      <c r="L50" s="93"/>
      <c r="M50" s="107"/>
      <c r="N50" s="67"/>
      <c r="O50" s="107"/>
      <c r="P50" s="67"/>
      <c r="Q50" s="82"/>
      <c r="R50" s="67"/>
      <c r="S50" s="127"/>
      <c r="T50" s="132"/>
      <c r="U50" s="114"/>
      <c r="V50" s="178"/>
      <c r="W50" s="173"/>
      <c r="X50" s="166"/>
      <c r="Y50" s="166"/>
      <c r="Z50" s="130">
        <v>110.64</v>
      </c>
      <c r="AA50" s="224"/>
    </row>
    <row r="51" spans="1:28" s="223" customFormat="1" ht="27" customHeight="1" x14ac:dyDescent="0.25">
      <c r="A51" s="36"/>
      <c r="B51" s="15"/>
      <c r="C51" s="180"/>
      <c r="D51" s="30"/>
      <c r="E51" s="67"/>
      <c r="F51" s="67"/>
      <c r="G51" s="72"/>
      <c r="H51" s="61"/>
      <c r="I51" s="107" t="s">
        <v>75</v>
      </c>
      <c r="J51" s="104">
        <v>-5800</v>
      </c>
      <c r="K51" s="82"/>
      <c r="L51" s="93"/>
      <c r="M51" s="107"/>
      <c r="N51" s="67"/>
      <c r="O51" s="107"/>
      <c r="P51" s="67"/>
      <c r="Q51" s="82"/>
      <c r="R51" s="67"/>
      <c r="S51" s="127"/>
      <c r="T51" s="132"/>
      <c r="U51" s="114"/>
      <c r="V51" s="178"/>
      <c r="W51" s="173"/>
      <c r="X51" s="166"/>
      <c r="Y51" s="166"/>
      <c r="Z51" s="130"/>
      <c r="AA51" s="224"/>
    </row>
    <row r="52" spans="1:28" s="223" customFormat="1" ht="27" customHeight="1" x14ac:dyDescent="0.25">
      <c r="A52" s="36"/>
      <c r="B52" s="15"/>
      <c r="C52" s="180"/>
      <c r="D52" s="30"/>
      <c r="E52" s="67"/>
      <c r="F52" s="67"/>
      <c r="G52" s="72"/>
      <c r="H52" s="61"/>
      <c r="I52" s="107" t="s">
        <v>74</v>
      </c>
      <c r="J52" s="104">
        <v>-200</v>
      </c>
      <c r="K52" s="82"/>
      <c r="L52" s="93"/>
      <c r="M52" s="107"/>
      <c r="N52" s="67"/>
      <c r="O52" s="107" t="s">
        <v>73</v>
      </c>
      <c r="P52" s="67">
        <v>-100</v>
      </c>
      <c r="Q52" s="82"/>
      <c r="R52" s="67"/>
      <c r="S52" s="127"/>
      <c r="T52" s="132"/>
      <c r="U52" s="114"/>
      <c r="V52" s="178"/>
      <c r="W52" s="173"/>
      <c r="X52" s="166"/>
      <c r="Y52" s="166"/>
      <c r="Z52" s="130"/>
      <c r="AA52" s="224"/>
    </row>
    <row r="53" spans="1:28" s="223" customFormat="1" ht="27" customHeight="1" x14ac:dyDescent="0.25">
      <c r="A53" s="37">
        <v>25</v>
      </c>
      <c r="B53" s="19" t="s">
        <v>66</v>
      </c>
      <c r="C53" s="169">
        <v>-1.2E-2</v>
      </c>
      <c r="D53" s="177">
        <v>1E-3</v>
      </c>
      <c r="E53" s="63">
        <v>-400</v>
      </c>
      <c r="F53" s="63">
        <v>100</v>
      </c>
      <c r="G53" s="73">
        <f>SUM(E53:F53)</f>
        <v>-300</v>
      </c>
      <c r="H53" s="60"/>
      <c r="I53" s="108" t="s">
        <v>90</v>
      </c>
      <c r="J53" s="103">
        <v>-100</v>
      </c>
      <c r="K53" s="86">
        <f>SUM(J50:J53)</f>
        <v>-6000</v>
      </c>
      <c r="L53" s="87"/>
      <c r="M53" s="108" t="s">
        <v>75</v>
      </c>
      <c r="N53" s="63">
        <v>7000</v>
      </c>
      <c r="O53" s="108" t="s">
        <v>48</v>
      </c>
      <c r="P53" s="103">
        <v>11500</v>
      </c>
      <c r="Q53" s="86">
        <f>SUM(N50:N53,P50:P53)</f>
        <v>18400</v>
      </c>
      <c r="R53" s="63">
        <v>12100</v>
      </c>
      <c r="S53" s="124">
        <v>3998400</v>
      </c>
      <c r="T53" s="134">
        <v>3481700</v>
      </c>
      <c r="U53" s="135">
        <v>3480900</v>
      </c>
      <c r="V53" s="138">
        <v>-0.13300000000000001</v>
      </c>
      <c r="W53" s="170">
        <v>2.1000000000000001E-2</v>
      </c>
      <c r="X53" s="165">
        <v>-2.5000000000000001E-2</v>
      </c>
      <c r="Y53" s="165">
        <v>-0.105</v>
      </c>
      <c r="Z53" s="129">
        <v>111.04</v>
      </c>
      <c r="AA53" s="224"/>
    </row>
    <row r="54" spans="1:28" s="223" customFormat="1" ht="27" customHeight="1" x14ac:dyDescent="0.25">
      <c r="A54" s="36"/>
      <c r="B54" s="15"/>
      <c r="C54" s="180"/>
      <c r="D54" s="30">
        <v>-0.08</v>
      </c>
      <c r="E54" s="67"/>
      <c r="F54" s="67"/>
      <c r="G54" s="72"/>
      <c r="H54" s="61"/>
      <c r="I54" s="107"/>
      <c r="J54" s="104"/>
      <c r="K54" s="82"/>
      <c r="L54" s="93"/>
      <c r="M54" s="107"/>
      <c r="N54" s="67"/>
      <c r="O54" s="107"/>
      <c r="P54" s="67"/>
      <c r="Q54" s="82"/>
      <c r="R54" s="67"/>
      <c r="S54" s="127"/>
      <c r="T54" s="132"/>
      <c r="U54" s="114"/>
      <c r="V54" s="178"/>
      <c r="W54" s="173"/>
      <c r="X54" s="166"/>
      <c r="Y54" s="166"/>
      <c r="Z54" s="130">
        <v>110.14</v>
      </c>
      <c r="AA54" s="224"/>
    </row>
    <row r="55" spans="1:28" s="223" customFormat="1" ht="27" customHeight="1" x14ac:dyDescent="0.25">
      <c r="A55" s="36"/>
      <c r="B55" s="15"/>
      <c r="C55" s="180"/>
      <c r="D55" s="30"/>
      <c r="E55" s="67"/>
      <c r="F55" s="67"/>
      <c r="G55" s="72"/>
      <c r="H55" s="61"/>
      <c r="I55" s="107" t="s">
        <v>73</v>
      </c>
      <c r="J55" s="104">
        <v>100</v>
      </c>
      <c r="K55" s="82"/>
      <c r="L55" s="93"/>
      <c r="M55" s="107"/>
      <c r="N55" s="67"/>
      <c r="O55" s="107"/>
      <c r="P55" s="67"/>
      <c r="Q55" s="82"/>
      <c r="R55" s="67"/>
      <c r="S55" s="127"/>
      <c r="T55" s="132"/>
      <c r="U55" s="114"/>
      <c r="V55" s="178"/>
      <c r="W55" s="173"/>
      <c r="X55" s="166"/>
      <c r="Y55" s="166"/>
      <c r="Z55" s="130"/>
      <c r="AA55" s="224"/>
    </row>
    <row r="56" spans="1:28" s="223" customFormat="1" ht="27" customHeight="1" x14ac:dyDescent="0.25">
      <c r="A56" s="36">
        <v>26</v>
      </c>
      <c r="B56" s="15" t="s">
        <v>67</v>
      </c>
      <c r="C56" s="180">
        <v>-1.4E-2</v>
      </c>
      <c r="D56" s="30">
        <v>1E-3</v>
      </c>
      <c r="E56" s="67">
        <v>-400</v>
      </c>
      <c r="F56" s="67">
        <v>-1100</v>
      </c>
      <c r="G56" s="72">
        <f>SUM(E56:F56)</f>
        <v>-1500</v>
      </c>
      <c r="H56" s="61"/>
      <c r="I56" s="107" t="s">
        <v>74</v>
      </c>
      <c r="J56" s="104">
        <v>-300</v>
      </c>
      <c r="K56" s="82">
        <f>SUM(J54:J56)</f>
        <v>-200</v>
      </c>
      <c r="L56" s="93"/>
      <c r="M56" s="107"/>
      <c r="N56" s="67"/>
      <c r="O56" s="107" t="s">
        <v>48</v>
      </c>
      <c r="P56" s="67">
        <v>2600</v>
      </c>
      <c r="Q56" s="82">
        <f>SUM(P54:P56)</f>
        <v>2600</v>
      </c>
      <c r="R56" s="67">
        <v>900</v>
      </c>
      <c r="S56" s="127">
        <v>3999300</v>
      </c>
      <c r="T56" s="132">
        <v>3482800</v>
      </c>
      <c r="U56" s="114">
        <v>3482100</v>
      </c>
      <c r="V56" s="220">
        <v>-0.14199999999999999</v>
      </c>
      <c r="W56" s="221">
        <v>2.1000000000000001E-2</v>
      </c>
      <c r="X56" s="166">
        <v>-0.02</v>
      </c>
      <c r="Y56" s="166">
        <v>-9.5000000000000001E-2</v>
      </c>
      <c r="Z56" s="130">
        <v>110.58</v>
      </c>
      <c r="AA56" s="224"/>
    </row>
    <row r="57" spans="1:28" s="223" customFormat="1" ht="27" customHeight="1" x14ac:dyDescent="0.25">
      <c r="A57" s="39"/>
      <c r="B57" s="39"/>
      <c r="C57" s="181"/>
      <c r="D57" s="139">
        <v>-0.08</v>
      </c>
      <c r="E57" s="70"/>
      <c r="F57" s="70"/>
      <c r="G57" s="76"/>
      <c r="H57" s="62"/>
      <c r="I57" s="123"/>
      <c r="J57" s="102"/>
      <c r="K57" s="78"/>
      <c r="L57" s="105"/>
      <c r="M57" s="123"/>
      <c r="N57" s="70"/>
      <c r="O57" s="123" t="s">
        <v>73</v>
      </c>
      <c r="P57" s="70">
        <v>-1100</v>
      </c>
      <c r="Q57" s="78"/>
      <c r="R57" s="70"/>
      <c r="S57" s="131"/>
      <c r="T57" s="182"/>
      <c r="U57" s="213"/>
      <c r="V57" s="314"/>
      <c r="W57" s="315"/>
      <c r="X57" s="167"/>
      <c r="Y57" s="167"/>
      <c r="Z57" s="128">
        <v>109.97</v>
      </c>
      <c r="AA57" s="224"/>
    </row>
    <row r="58" spans="1:28" s="223" customFormat="1" ht="27" customHeight="1" x14ac:dyDescent="0.25">
      <c r="A58" s="36"/>
      <c r="B58" s="15"/>
      <c r="C58" s="180"/>
      <c r="D58" s="30"/>
      <c r="E58" s="67"/>
      <c r="F58" s="67"/>
      <c r="G58" s="72"/>
      <c r="H58" s="61"/>
      <c r="I58" s="107"/>
      <c r="J58" s="104"/>
      <c r="K58" s="82"/>
      <c r="L58" s="93"/>
      <c r="M58" s="107"/>
      <c r="N58" s="67"/>
      <c r="O58" s="107" t="s">
        <v>49</v>
      </c>
      <c r="P58" s="67">
        <v>7500</v>
      </c>
      <c r="Q58" s="82"/>
      <c r="R58" s="67"/>
      <c r="S58" s="127"/>
      <c r="T58" s="132"/>
      <c r="U58" s="114"/>
      <c r="V58" s="220"/>
      <c r="W58" s="221"/>
      <c r="X58" s="166"/>
      <c r="Y58" s="166"/>
      <c r="Z58" s="130"/>
      <c r="AA58" s="224"/>
    </row>
    <row r="59" spans="1:28" s="223" customFormat="1" ht="27" customHeight="1" x14ac:dyDescent="0.25">
      <c r="A59" s="37">
        <v>27</v>
      </c>
      <c r="B59" s="19" t="s">
        <v>68</v>
      </c>
      <c r="C59" s="169">
        <v>-1.4E-2</v>
      </c>
      <c r="D59" s="317">
        <v>0.01</v>
      </c>
      <c r="E59" s="63">
        <v>-1400</v>
      </c>
      <c r="F59" s="63">
        <v>-5600</v>
      </c>
      <c r="G59" s="73">
        <f>SUM(E59:F59)</f>
        <v>-7000</v>
      </c>
      <c r="H59" s="60"/>
      <c r="I59" s="107" t="s">
        <v>74</v>
      </c>
      <c r="J59" s="103">
        <v>-200</v>
      </c>
      <c r="K59" s="86">
        <f>SUM(J57:J59)</f>
        <v>-200</v>
      </c>
      <c r="L59" s="87"/>
      <c r="M59" s="108"/>
      <c r="N59" s="63"/>
      <c r="O59" s="108" t="s">
        <v>90</v>
      </c>
      <c r="P59" s="63">
        <v>1000</v>
      </c>
      <c r="Q59" s="86">
        <f>SUM(P57:P59)</f>
        <v>7400</v>
      </c>
      <c r="R59" s="63">
        <v>200</v>
      </c>
      <c r="S59" s="124">
        <v>3999500</v>
      </c>
      <c r="T59" s="134">
        <v>3482000</v>
      </c>
      <c r="U59" s="135">
        <v>3481700</v>
      </c>
      <c r="V59" s="215">
        <v>-0.14599999999999999</v>
      </c>
      <c r="W59" s="316">
        <v>2.1000000000000001E-2</v>
      </c>
      <c r="X59" s="165">
        <v>-2.5000000000000001E-2</v>
      </c>
      <c r="Y59" s="165">
        <v>-0.11</v>
      </c>
      <c r="Z59" s="129">
        <v>110.45</v>
      </c>
      <c r="AA59" s="224"/>
    </row>
    <row r="60" spans="1:28" s="223" customFormat="1" ht="27" customHeight="1" x14ac:dyDescent="0.25">
      <c r="A60" s="39"/>
      <c r="B60" s="212"/>
      <c r="C60" s="181"/>
      <c r="D60" s="139">
        <v>-0.08</v>
      </c>
      <c r="E60" s="70"/>
      <c r="F60" s="70"/>
      <c r="G60" s="76"/>
      <c r="H60" s="62"/>
      <c r="I60" s="123" t="s">
        <v>73</v>
      </c>
      <c r="J60" s="102">
        <v>1100</v>
      </c>
      <c r="K60" s="78"/>
      <c r="L60" s="105"/>
      <c r="M60" s="123"/>
      <c r="N60" s="70"/>
      <c r="O60" s="123" t="s">
        <v>73</v>
      </c>
      <c r="P60" s="70">
        <v>-200</v>
      </c>
      <c r="Q60" s="78"/>
      <c r="R60" s="70"/>
      <c r="S60" s="131"/>
      <c r="T60" s="182"/>
      <c r="U60" s="213"/>
      <c r="V60" s="184"/>
      <c r="W60" s="174"/>
      <c r="X60" s="167"/>
      <c r="Y60" s="167"/>
      <c r="Z60" s="128">
        <v>108.8</v>
      </c>
      <c r="AA60" s="224"/>
    </row>
    <row r="61" spans="1:28" s="223" customFormat="1" ht="27" customHeight="1" x14ac:dyDescent="0.25">
      <c r="A61" s="36"/>
      <c r="B61" s="15"/>
      <c r="C61" s="180"/>
      <c r="D61" s="30"/>
      <c r="E61" s="67"/>
      <c r="F61" s="67"/>
      <c r="G61" s="72"/>
      <c r="H61" s="61"/>
      <c r="I61" s="107" t="s">
        <v>74</v>
      </c>
      <c r="J61" s="104">
        <v>-900</v>
      </c>
      <c r="K61" s="82"/>
      <c r="L61" s="93"/>
      <c r="M61" s="107"/>
      <c r="N61" s="67"/>
      <c r="O61" s="107" t="s">
        <v>48</v>
      </c>
      <c r="P61" s="67">
        <v>11300</v>
      </c>
      <c r="Q61" s="82"/>
      <c r="R61" s="67"/>
      <c r="S61" s="127"/>
      <c r="T61" s="132"/>
      <c r="U61" s="114"/>
      <c r="V61" s="178"/>
      <c r="W61" s="173"/>
      <c r="X61" s="166"/>
      <c r="Y61" s="166"/>
      <c r="Z61" s="130"/>
      <c r="AA61" s="224"/>
    </row>
    <row r="62" spans="1:28" s="223" customFormat="1" ht="27" customHeight="1" thickBot="1" x14ac:dyDescent="0.3">
      <c r="A62" s="37">
        <v>28</v>
      </c>
      <c r="B62" s="19" t="s">
        <v>69</v>
      </c>
      <c r="C62" s="169">
        <v>-2.5000000000000001E-2</v>
      </c>
      <c r="D62" s="177">
        <v>1E-3</v>
      </c>
      <c r="E62" s="63">
        <v>0</v>
      </c>
      <c r="F62" s="63">
        <v>8000</v>
      </c>
      <c r="G62" s="73">
        <f>SUM(E62:F62)</f>
        <v>8000</v>
      </c>
      <c r="H62" s="60"/>
      <c r="I62" s="108" t="s">
        <v>90</v>
      </c>
      <c r="J62" s="103">
        <v>-500</v>
      </c>
      <c r="K62" s="86">
        <f>SUM(J60:J62)</f>
        <v>-300</v>
      </c>
      <c r="L62" s="87"/>
      <c r="M62" s="108"/>
      <c r="N62" s="63"/>
      <c r="O62" s="108" t="s">
        <v>85</v>
      </c>
      <c r="P62" s="63">
        <v>100</v>
      </c>
      <c r="Q62" s="86">
        <f>SUM(P60:P62)</f>
        <v>11200</v>
      </c>
      <c r="R62" s="63">
        <v>18900</v>
      </c>
      <c r="S62" s="124">
        <v>4018400</v>
      </c>
      <c r="T62" s="134">
        <v>3494800</v>
      </c>
      <c r="U62" s="319">
        <v>3494400</v>
      </c>
      <c r="V62" s="138">
        <v>-0.18</v>
      </c>
      <c r="W62" s="170">
        <v>2.1000000000000001E-2</v>
      </c>
      <c r="X62" s="165">
        <v>-0.04</v>
      </c>
      <c r="Y62" s="165">
        <v>-0.16</v>
      </c>
      <c r="Z62" s="129">
        <v>109.68</v>
      </c>
      <c r="AA62" s="224"/>
    </row>
    <row r="63" spans="1:28" ht="22.5" customHeight="1" x14ac:dyDescent="0.2">
      <c r="A63" s="291" t="s">
        <v>25</v>
      </c>
      <c r="B63" s="239"/>
      <c r="C63" s="240"/>
      <c r="D63" s="241"/>
      <c r="E63" s="233"/>
      <c r="F63" s="242"/>
      <c r="G63" s="242"/>
      <c r="H63" s="243"/>
      <c r="I63" s="233" t="s">
        <v>48</v>
      </c>
      <c r="J63" s="244"/>
      <c r="K63" s="245"/>
      <c r="L63" s="246" t="s">
        <v>54</v>
      </c>
      <c r="M63" s="235" t="s">
        <v>51</v>
      </c>
      <c r="N63" s="236"/>
      <c r="O63" s="235" t="s">
        <v>51</v>
      </c>
      <c r="P63" s="236"/>
      <c r="Q63" s="237" t="s">
        <v>50</v>
      </c>
      <c r="R63" s="247"/>
      <c r="S63" s="248"/>
      <c r="T63" s="249"/>
      <c r="U63" s="245"/>
      <c r="V63" s="250"/>
      <c r="W63" s="251"/>
      <c r="X63" s="252"/>
      <c r="Y63" s="253"/>
      <c r="Z63" s="254"/>
      <c r="AA63" s="222"/>
      <c r="AB63" s="222"/>
    </row>
    <row r="64" spans="1:28" ht="20.25" customHeight="1" thickBot="1" x14ac:dyDescent="0.25">
      <c r="A64" s="290" t="s">
        <v>13</v>
      </c>
      <c r="B64" s="255"/>
      <c r="C64" s="256">
        <f>AVERAGE(C8:C62)</f>
        <v>-1.6388888888888894E-2</v>
      </c>
      <c r="D64" s="257"/>
      <c r="E64" s="238">
        <v>-1346</v>
      </c>
      <c r="F64" s="238">
        <v>-96328</v>
      </c>
      <c r="G64" s="238">
        <v>-97674</v>
      </c>
      <c r="H64" s="258"/>
      <c r="I64" s="432">
        <v>51961</v>
      </c>
      <c r="J64" s="433"/>
      <c r="K64" s="259"/>
      <c r="L64" s="260"/>
      <c r="M64" s="429">
        <v>23</v>
      </c>
      <c r="N64" s="430"/>
      <c r="O64" s="429">
        <v>3665</v>
      </c>
      <c r="P64" s="430"/>
      <c r="Q64" s="261">
        <v>3688</v>
      </c>
      <c r="R64" s="262"/>
      <c r="S64" s="263"/>
      <c r="T64" s="264"/>
      <c r="U64" s="265"/>
      <c r="V64" s="266">
        <f t="shared" ref="V64:Y64" si="0">AVERAGE(V10:V62)</f>
        <v>-0.1408888888888889</v>
      </c>
      <c r="W64" s="267">
        <f t="shared" si="0"/>
        <v>2.1000000000000005E-2</v>
      </c>
      <c r="X64" s="268">
        <f t="shared" si="0"/>
        <v>-8.0555555555555571E-3</v>
      </c>
      <c r="Y64" s="268">
        <f t="shared" si="0"/>
        <v>-6.2222222222222227E-2</v>
      </c>
      <c r="Z64" s="269">
        <f>AVERAGE(Z8:Z62)</f>
        <v>109.96194444444441</v>
      </c>
      <c r="AA64" s="222"/>
      <c r="AB64" s="222"/>
    </row>
    <row r="65" spans="1:28" ht="21.75" customHeight="1" x14ac:dyDescent="0.2">
      <c r="A65" s="291" t="s">
        <v>25</v>
      </c>
      <c r="B65" s="239"/>
      <c r="C65" s="232" t="s">
        <v>47</v>
      </c>
      <c r="D65" s="241"/>
      <c r="E65" s="270" t="s">
        <v>52</v>
      </c>
      <c r="F65" s="271"/>
      <c r="G65" s="243"/>
      <c r="H65" s="272"/>
      <c r="I65" s="234" t="s">
        <v>49</v>
      </c>
      <c r="J65" s="244"/>
      <c r="K65" s="245"/>
      <c r="L65" s="273" t="s">
        <v>55</v>
      </c>
      <c r="M65" s="235" t="s">
        <v>52</v>
      </c>
      <c r="N65" s="236"/>
      <c r="O65" s="235" t="s">
        <v>52</v>
      </c>
      <c r="P65" s="236"/>
      <c r="Q65" s="237" t="s">
        <v>53</v>
      </c>
      <c r="R65" s="274"/>
      <c r="S65" s="275"/>
      <c r="T65" s="249"/>
      <c r="U65" s="276"/>
      <c r="V65" s="277"/>
      <c r="W65" s="278"/>
      <c r="X65" s="279"/>
      <c r="Y65" s="277"/>
      <c r="Z65" s="280"/>
      <c r="AA65" s="222"/>
      <c r="AB65" s="222"/>
    </row>
    <row r="66" spans="1:28" ht="21" customHeight="1" thickBot="1" x14ac:dyDescent="0.25">
      <c r="A66" s="290" t="s">
        <v>13</v>
      </c>
      <c r="B66" s="255"/>
      <c r="C66" s="256">
        <v>-1.7448275862068978E-2</v>
      </c>
      <c r="D66" s="257"/>
      <c r="E66" s="324">
        <v>1091035</v>
      </c>
      <c r="F66" s="281"/>
      <c r="G66" s="258"/>
      <c r="H66" s="282"/>
      <c r="I66" s="432">
        <v>27537</v>
      </c>
      <c r="J66" s="433"/>
      <c r="K66" s="259"/>
      <c r="L66" s="260"/>
      <c r="M66" s="429">
        <v>7021</v>
      </c>
      <c r="N66" s="430"/>
      <c r="O66" s="424">
        <v>934007</v>
      </c>
      <c r="P66" s="425"/>
      <c r="Q66" s="283">
        <v>941028</v>
      </c>
      <c r="R66" s="284"/>
      <c r="S66" s="285"/>
      <c r="T66" s="264"/>
      <c r="U66" s="286"/>
      <c r="V66" s="287"/>
      <c r="W66" s="288"/>
      <c r="X66" s="287"/>
      <c r="Y66" s="287"/>
      <c r="Z66" s="289"/>
      <c r="AA66" s="222"/>
      <c r="AB66" s="222"/>
    </row>
    <row r="67" spans="1:28" ht="15" customHeight="1" x14ac:dyDescent="0.15">
      <c r="A67" s="292"/>
      <c r="B67" s="292"/>
      <c r="C67" s="292" t="s">
        <v>70</v>
      </c>
      <c r="D67" s="292"/>
      <c r="E67" s="293" t="s">
        <v>36</v>
      </c>
      <c r="F67" s="294">
        <v>0.75</v>
      </c>
      <c r="G67" s="295" t="s">
        <v>56</v>
      </c>
      <c r="H67" s="222"/>
      <c r="I67" s="292"/>
      <c r="J67" s="296" t="s">
        <v>26</v>
      </c>
      <c r="K67" s="45">
        <v>1.4750000000000001</v>
      </c>
      <c r="L67" s="295" t="s">
        <v>60</v>
      </c>
      <c r="M67" s="297"/>
      <c r="N67" s="222"/>
      <c r="O67" s="298" t="s">
        <v>230</v>
      </c>
      <c r="P67" s="299"/>
      <c r="Q67" s="298"/>
      <c r="R67" s="298"/>
      <c r="S67" s="300"/>
      <c r="T67" s="300"/>
      <c r="U67" s="300" t="s">
        <v>231</v>
      </c>
      <c r="V67" s="301"/>
      <c r="W67" s="302"/>
      <c r="X67" s="302"/>
      <c r="Y67" s="332"/>
      <c r="Z67" s="222"/>
      <c r="AA67" s="222"/>
      <c r="AB67" s="222"/>
    </row>
    <row r="68" spans="1:28" ht="15" customHeight="1" x14ac:dyDescent="0.15">
      <c r="A68" s="292"/>
      <c r="B68" s="292"/>
      <c r="C68" s="292"/>
      <c r="D68" s="292"/>
      <c r="E68" s="222"/>
      <c r="F68" s="294">
        <v>0.5</v>
      </c>
      <c r="G68" s="295" t="s">
        <v>57</v>
      </c>
      <c r="H68" s="222"/>
      <c r="I68" s="222"/>
      <c r="J68" s="296" t="s">
        <v>61</v>
      </c>
      <c r="K68" s="42">
        <v>1</v>
      </c>
      <c r="L68" s="295" t="s">
        <v>62</v>
      </c>
      <c r="M68" s="222"/>
      <c r="N68" s="222"/>
      <c r="O68" s="292" t="s">
        <v>228</v>
      </c>
      <c r="P68" s="299"/>
      <c r="Q68" s="298"/>
      <c r="R68" s="298"/>
      <c r="S68" s="303"/>
      <c r="T68" s="303"/>
      <c r="U68" s="295" t="s">
        <v>232</v>
      </c>
      <c r="V68" s="335"/>
      <c r="W68" s="304"/>
      <c r="X68" s="304"/>
      <c r="Y68" s="304"/>
      <c r="Z68" s="222"/>
      <c r="AA68" s="222"/>
      <c r="AB68" s="222"/>
    </row>
    <row r="69" spans="1:28" ht="15" customHeight="1" x14ac:dyDescent="0.15">
      <c r="A69" s="292"/>
      <c r="B69" s="292"/>
      <c r="C69" s="292"/>
      <c r="D69" s="292"/>
      <c r="E69" s="222"/>
      <c r="F69" s="294">
        <v>0.3</v>
      </c>
      <c r="G69" s="295" t="s">
        <v>58</v>
      </c>
      <c r="H69" s="222"/>
      <c r="I69" s="222"/>
      <c r="J69" s="296"/>
      <c r="K69" s="42">
        <v>0.95</v>
      </c>
      <c r="L69" s="295" t="s">
        <v>63</v>
      </c>
      <c r="M69" s="222"/>
      <c r="N69" s="325"/>
      <c r="O69" s="300" t="s">
        <v>229</v>
      </c>
      <c r="P69" s="299"/>
      <c r="Q69" s="307"/>
      <c r="R69" s="308"/>
      <c r="S69" s="303"/>
      <c r="T69" s="303"/>
      <c r="U69" s="309" t="s">
        <v>233</v>
      </c>
      <c r="V69" s="301"/>
      <c r="W69" s="302"/>
      <c r="X69" s="302"/>
      <c r="Y69" s="305"/>
      <c r="Z69" s="222"/>
      <c r="AA69" s="222"/>
      <c r="AB69" s="222"/>
    </row>
    <row r="70" spans="1:28" ht="15" customHeight="1" x14ac:dyDescent="0.15">
      <c r="A70" s="22"/>
      <c r="B70" s="22"/>
      <c r="C70" s="22"/>
      <c r="D70" s="22"/>
      <c r="J70" s="431"/>
      <c r="K70" s="431"/>
      <c r="L70" s="25"/>
      <c r="M70" s="28"/>
      <c r="N70" s="431"/>
      <c r="O70" s="22"/>
      <c r="P70" s="337"/>
      <c r="Q70" s="338"/>
      <c r="R70" s="338"/>
      <c r="S70" s="34"/>
      <c r="T70" s="29"/>
      <c r="V70" s="146"/>
      <c r="W70" s="162"/>
      <c r="X70" s="162"/>
      <c r="Y70" s="162"/>
      <c r="Z70" s="162"/>
      <c r="AA70" s="164"/>
    </row>
    <row r="71" spans="1:28" x14ac:dyDescent="0.15">
      <c r="A71" s="339"/>
      <c r="B71" s="22"/>
      <c r="C71" s="22"/>
      <c r="D71" s="22"/>
      <c r="K71" s="23"/>
      <c r="L71" s="340"/>
      <c r="M71" s="28"/>
      <c r="N71" s="431"/>
      <c r="O71" s="34"/>
      <c r="P71" s="27"/>
      <c r="Q71" s="25"/>
      <c r="R71" s="28"/>
      <c r="S71" s="34"/>
      <c r="T71" s="29"/>
      <c r="V71" s="146"/>
      <c r="W71" s="162"/>
      <c r="X71" s="162"/>
      <c r="Y71" s="162"/>
      <c r="Z71" s="162"/>
      <c r="AA71" s="163"/>
    </row>
    <row r="72" spans="1:28" x14ac:dyDescent="0.15">
      <c r="C72" s="1"/>
      <c r="J72" s="4"/>
      <c r="K72" s="23"/>
    </row>
    <row r="73" spans="1:28" ht="14.25" x14ac:dyDescent="0.15">
      <c r="C73" s="50"/>
      <c r="D73" s="22"/>
      <c r="O73" s="41"/>
      <c r="P73" s="24"/>
      <c r="Q73" s="25"/>
      <c r="R73" s="26"/>
      <c r="S73" s="22"/>
    </row>
    <row r="74" spans="1:28" ht="14.25" x14ac:dyDescent="0.15">
      <c r="C74" s="50"/>
      <c r="E74" s="22"/>
      <c r="I74" s="29"/>
    </row>
    <row r="75" spans="1:28" ht="14.25" x14ac:dyDescent="0.15">
      <c r="C75" s="50"/>
      <c r="E75" s="23"/>
      <c r="F75" s="27"/>
      <c r="G75" s="25"/>
      <c r="H75" s="28"/>
      <c r="I75" s="29"/>
    </row>
    <row r="76" spans="1:28" ht="14.25" x14ac:dyDescent="0.15">
      <c r="C76" s="50"/>
      <c r="E76" s="22"/>
      <c r="F76" s="27"/>
      <c r="G76" s="25"/>
      <c r="H76" s="28"/>
      <c r="I76" s="34"/>
    </row>
    <row r="77" spans="1:28" ht="14.25" x14ac:dyDescent="0.15">
      <c r="C77" s="51"/>
      <c r="E77" s="34"/>
      <c r="F77" s="27"/>
      <c r="G77" s="25"/>
      <c r="H77" s="28"/>
      <c r="I77" s="34"/>
    </row>
    <row r="78" spans="1:28" ht="14.25" x14ac:dyDescent="0.15">
      <c r="C78" s="52"/>
      <c r="E78" s="35"/>
      <c r="F78" s="27"/>
      <c r="G78" s="25"/>
      <c r="H78" s="28"/>
      <c r="I78" s="29"/>
    </row>
    <row r="79" spans="1:28" ht="14.25" x14ac:dyDescent="0.15">
      <c r="C79" s="52"/>
    </row>
    <row r="80" spans="1:28" ht="14.25" x14ac:dyDescent="0.15">
      <c r="C80" s="52"/>
    </row>
    <row r="81" spans="3:3" ht="14.25" x14ac:dyDescent="0.15">
      <c r="C81" s="52"/>
    </row>
    <row r="82" spans="3:3" ht="14.25" x14ac:dyDescent="0.15">
      <c r="C82" s="52"/>
    </row>
    <row r="83" spans="3:3" ht="14.25" x14ac:dyDescent="0.15">
      <c r="C83" s="50"/>
    </row>
    <row r="84" spans="3:3" ht="14.25" x14ac:dyDescent="0.15">
      <c r="C84" s="50"/>
    </row>
    <row r="85" spans="3:3" ht="14.25" x14ac:dyDescent="0.15">
      <c r="C85" s="50"/>
    </row>
    <row r="86" spans="3:3" ht="14.25" x14ac:dyDescent="0.15">
      <c r="C86" s="50"/>
    </row>
    <row r="87" spans="3:3" ht="14.25" x14ac:dyDescent="0.15">
      <c r="C87" s="50"/>
    </row>
    <row r="88" spans="3:3" ht="14.25" x14ac:dyDescent="0.15">
      <c r="C88" s="50"/>
    </row>
    <row r="89" spans="3:3" ht="14.25" x14ac:dyDescent="0.15">
      <c r="C89" s="50"/>
    </row>
    <row r="90" spans="3:3" ht="14.25" x14ac:dyDescent="0.15">
      <c r="C90" s="50"/>
    </row>
    <row r="91" spans="3:3" ht="14.25" x14ac:dyDescent="0.15">
      <c r="C91" s="50"/>
    </row>
    <row r="92" spans="3:3" ht="14.25" x14ac:dyDescent="0.15">
      <c r="C92" s="50"/>
    </row>
    <row r="93" spans="3:3" ht="14.25" x14ac:dyDescent="0.15">
      <c r="C93" s="50"/>
    </row>
    <row r="94" spans="3:3" ht="14.25" x14ac:dyDescent="0.15">
      <c r="C94" s="50"/>
    </row>
    <row r="95" spans="3:3" ht="14.25" x14ac:dyDescent="0.15">
      <c r="C95" s="50"/>
    </row>
    <row r="96" spans="3:3" ht="14.25" x14ac:dyDescent="0.15">
      <c r="C96" s="50"/>
    </row>
    <row r="97" spans="3:3" ht="14.25" x14ac:dyDescent="0.15">
      <c r="C97" s="50"/>
    </row>
    <row r="98" spans="3:3" ht="14.25" x14ac:dyDescent="0.15">
      <c r="C98" s="50"/>
    </row>
    <row r="99" spans="3:3" ht="14.25" x14ac:dyDescent="0.15">
      <c r="C99" s="50"/>
    </row>
    <row r="100" spans="3:3" ht="14.25" x14ac:dyDescent="0.15">
      <c r="C100" s="50"/>
    </row>
    <row r="101" spans="3:3" ht="14.25" x14ac:dyDescent="0.15">
      <c r="C101" s="50"/>
    </row>
    <row r="102" spans="3:3" ht="14.25" x14ac:dyDescent="0.15">
      <c r="C102" s="50"/>
    </row>
    <row r="103" spans="3:3" ht="14.25" x14ac:dyDescent="0.15">
      <c r="C103" s="50"/>
    </row>
    <row r="104" spans="3:3" ht="14.25" x14ac:dyDescent="0.15">
      <c r="C104" s="50"/>
    </row>
    <row r="105" spans="3:3" ht="14.25" x14ac:dyDescent="0.15">
      <c r="C105" s="50"/>
    </row>
    <row r="106" spans="3:3" ht="14.25" x14ac:dyDescent="0.15">
      <c r="C106" s="50"/>
    </row>
    <row r="107" spans="3:3" ht="14.25" x14ac:dyDescent="0.15">
      <c r="C107" s="50"/>
    </row>
    <row r="108" spans="3:3" ht="14.25" x14ac:dyDescent="0.15">
      <c r="C108" s="50"/>
    </row>
    <row r="109" spans="3:3" ht="14.25" x14ac:dyDescent="0.15">
      <c r="C109" s="50"/>
    </row>
    <row r="110" spans="3:3" ht="14.25" x14ac:dyDescent="0.15">
      <c r="C110" s="50"/>
    </row>
    <row r="111" spans="3:3" ht="14.25" x14ac:dyDescent="0.15">
      <c r="C111" s="50"/>
    </row>
    <row r="112" spans="3:3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x14ac:dyDescent="0.15">
      <c r="C129" s="53"/>
    </row>
    <row r="130" spans="3:3" x14ac:dyDescent="0.15">
      <c r="C130" s="1"/>
    </row>
    <row r="131" spans="3:3" x14ac:dyDescent="0.15">
      <c r="C131" s="1"/>
    </row>
    <row r="132" spans="3:3" x14ac:dyDescent="0.15">
      <c r="C132" s="1"/>
    </row>
    <row r="133" spans="3:3" x14ac:dyDescent="0.15">
      <c r="C133" s="1"/>
    </row>
    <row r="134" spans="3:3" x14ac:dyDescent="0.15">
      <c r="C134" s="1"/>
    </row>
    <row r="135" spans="3:3" x14ac:dyDescent="0.15">
      <c r="C135" s="1"/>
    </row>
    <row r="136" spans="3:3" x14ac:dyDescent="0.15">
      <c r="C136" s="1"/>
    </row>
    <row r="137" spans="3:3" x14ac:dyDescent="0.15">
      <c r="C137" s="1"/>
    </row>
    <row r="138" spans="3:3" x14ac:dyDescent="0.15">
      <c r="C138" s="1"/>
    </row>
    <row r="139" spans="3:3" x14ac:dyDescent="0.15">
      <c r="C139" s="1"/>
    </row>
    <row r="140" spans="3:3" x14ac:dyDescent="0.15">
      <c r="C140" s="1"/>
    </row>
    <row r="141" spans="3:3" x14ac:dyDescent="0.15">
      <c r="C141" s="1"/>
    </row>
    <row r="142" spans="3:3" x14ac:dyDescent="0.15">
      <c r="C142" s="1"/>
    </row>
    <row r="143" spans="3:3" x14ac:dyDescent="0.15">
      <c r="C143" s="1"/>
    </row>
    <row r="144" spans="3:3" x14ac:dyDescent="0.15">
      <c r="C144" s="1"/>
    </row>
    <row r="145" spans="3:3" x14ac:dyDescent="0.15">
      <c r="C145" s="1"/>
    </row>
    <row r="146" spans="3:3" x14ac:dyDescent="0.15">
      <c r="C146" s="1"/>
    </row>
    <row r="147" spans="3:3" x14ac:dyDescent="0.15">
      <c r="C147" s="1"/>
    </row>
    <row r="148" spans="3:3" x14ac:dyDescent="0.15">
      <c r="C148" s="1"/>
    </row>
    <row r="149" spans="3:3" x14ac:dyDescent="0.15">
      <c r="C149" s="1"/>
    </row>
    <row r="150" spans="3:3" x14ac:dyDescent="0.15">
      <c r="C150" s="1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</sheetData>
  <mergeCells count="10">
    <mergeCell ref="I66:J66"/>
    <mergeCell ref="M66:N66"/>
    <mergeCell ref="O66:P66"/>
    <mergeCell ref="J70:K70"/>
    <mergeCell ref="N70:N71"/>
    <mergeCell ref="A5:B7"/>
    <mergeCell ref="L5:Q5"/>
    <mergeCell ref="I64:J64"/>
    <mergeCell ref="M64:N64"/>
    <mergeCell ref="O64:P64"/>
  </mergeCells>
  <phoneticPr fontId="6"/>
  <pageMargins left="0.7" right="0.7" top="0.75" bottom="0.75" header="0.3" footer="0.3"/>
  <pageSetup paperSize="9" scale="2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0"/>
  <sheetViews>
    <sheetView view="pageBreakPreview" zoomScale="40" zoomScaleNormal="4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81" sqref="N81"/>
    </sheetView>
  </sheetViews>
  <sheetFormatPr defaultRowHeight="13.5" x14ac:dyDescent="0.15"/>
  <cols>
    <col min="1" max="1" width="3.125" customWidth="1"/>
    <col min="2" max="2" width="3.37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26.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30.25" customWidth="1"/>
    <col min="16" max="16" width="17.875" customWidth="1"/>
    <col min="17" max="17" width="17" customWidth="1"/>
    <col min="18" max="18" width="18.625" customWidth="1"/>
    <col min="19" max="20" width="18.5" customWidth="1"/>
    <col min="21" max="21" width="19.2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448" t="s">
        <v>71</v>
      </c>
      <c r="T1" s="4"/>
      <c r="W1" s="141"/>
      <c r="Y1" s="143"/>
      <c r="Z1" s="447">
        <v>43864</v>
      </c>
      <c r="AA1" s="441"/>
      <c r="AB1" s="441"/>
    </row>
    <row r="2" spans="1:28" ht="14.25" x14ac:dyDescent="0.15">
      <c r="M2" s="5" t="s">
        <v>37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M3" s="5"/>
      <c r="N3" s="5"/>
      <c r="O3" s="5"/>
      <c r="P3" s="5"/>
      <c r="Q3" s="5"/>
      <c r="R3" s="5"/>
      <c r="U3" s="40"/>
      <c r="V3" s="144"/>
      <c r="W3" s="145"/>
      <c r="X3" s="145"/>
      <c r="Y3" s="145"/>
      <c r="Z3" s="443"/>
      <c r="AA3" s="40"/>
      <c r="AB3" s="222"/>
    </row>
    <row r="4" spans="1:28" x14ac:dyDescent="0.15">
      <c r="C4" t="s">
        <v>45</v>
      </c>
      <c r="U4" s="23" t="s">
        <v>1</v>
      </c>
      <c r="V4" s="146"/>
      <c r="W4" s="147"/>
      <c r="X4" s="147" t="s">
        <v>2</v>
      </c>
      <c r="Y4" s="147" t="s">
        <v>3</v>
      </c>
      <c r="Z4" s="443" t="s">
        <v>4</v>
      </c>
      <c r="AA4" s="40"/>
      <c r="AB4" s="222"/>
    </row>
    <row r="5" spans="1:28" ht="14.25" customHeight="1" thickBot="1" x14ac:dyDescent="0.2">
      <c r="A5" s="434" t="s">
        <v>72</v>
      </c>
      <c r="B5" s="435"/>
      <c r="C5" s="7" t="s">
        <v>44</v>
      </c>
      <c r="D5" s="8"/>
      <c r="E5" s="7" t="s">
        <v>5</v>
      </c>
      <c r="F5" s="7"/>
      <c r="G5" s="8"/>
      <c r="H5" s="7" t="s">
        <v>31</v>
      </c>
      <c r="I5" s="7"/>
      <c r="J5" s="7"/>
      <c r="K5" s="8"/>
      <c r="L5" s="426" t="s">
        <v>32</v>
      </c>
      <c r="M5" s="427"/>
      <c r="N5" s="427"/>
      <c r="O5" s="427"/>
      <c r="P5" s="427"/>
      <c r="Q5" s="428"/>
      <c r="R5" s="46" t="s">
        <v>59</v>
      </c>
      <c r="S5" s="46"/>
      <c r="T5" s="46"/>
      <c r="U5" s="47"/>
      <c r="V5" s="148" t="s">
        <v>6</v>
      </c>
      <c r="W5" s="149" t="s">
        <v>7</v>
      </c>
      <c r="X5" s="150"/>
      <c r="Y5" s="151" t="s">
        <v>8</v>
      </c>
      <c r="Z5" s="31" t="s">
        <v>9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/>
      <c r="I6" s="13" t="s">
        <v>27</v>
      </c>
      <c r="J6" s="14"/>
      <c r="K6" s="11"/>
      <c r="L6" s="15"/>
      <c r="M6" s="48"/>
      <c r="N6" s="10"/>
      <c r="O6" s="20" t="s">
        <v>27</v>
      </c>
      <c r="P6" s="49"/>
      <c r="Q6" s="11"/>
      <c r="R6" s="15" t="s">
        <v>30</v>
      </c>
      <c r="S6" s="15" t="s">
        <v>30</v>
      </c>
      <c r="T6" s="15" t="s">
        <v>38</v>
      </c>
      <c r="U6" s="12"/>
      <c r="V6" s="152" t="s">
        <v>42</v>
      </c>
      <c r="W6" s="153" t="s">
        <v>10</v>
      </c>
      <c r="X6" s="154" t="s">
        <v>11</v>
      </c>
      <c r="Y6" s="155" t="s">
        <v>12</v>
      </c>
      <c r="Z6" s="32" t="s">
        <v>14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16</v>
      </c>
      <c r="F7" s="19" t="s">
        <v>17</v>
      </c>
      <c r="G7" s="16" t="s">
        <v>18</v>
      </c>
      <c r="H7" s="17" t="s">
        <v>33</v>
      </c>
      <c r="I7" s="43" t="s">
        <v>34</v>
      </c>
      <c r="J7" s="18"/>
      <c r="K7" s="38" t="s">
        <v>19</v>
      </c>
      <c r="L7" s="19" t="s">
        <v>20</v>
      </c>
      <c r="M7" s="43" t="s">
        <v>35</v>
      </c>
      <c r="N7" s="18"/>
      <c r="O7" s="137" t="s">
        <v>43</v>
      </c>
      <c r="P7" s="18"/>
      <c r="Q7" s="16" t="s">
        <v>21</v>
      </c>
      <c r="R7" s="312" t="s">
        <v>46</v>
      </c>
      <c r="S7" s="19" t="s">
        <v>40</v>
      </c>
      <c r="T7" s="19" t="s">
        <v>40</v>
      </c>
      <c r="U7" s="16" t="s">
        <v>39</v>
      </c>
      <c r="V7" s="156" t="s">
        <v>22</v>
      </c>
      <c r="W7" s="157" t="s">
        <v>22</v>
      </c>
      <c r="X7" s="158" t="s">
        <v>22</v>
      </c>
      <c r="Y7" s="159" t="s">
        <v>23</v>
      </c>
      <c r="Z7" s="33" t="s">
        <v>24</v>
      </c>
      <c r="AA7" s="222"/>
      <c r="AB7" s="222"/>
    </row>
    <row r="8" spans="1:28" ht="27" customHeight="1" x14ac:dyDescent="0.25">
      <c r="A8" s="200"/>
      <c r="B8" s="201"/>
      <c r="C8" s="64"/>
      <c r="D8" s="30">
        <v>-8.6999999999999994E-2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/>
      <c r="P8" s="67"/>
      <c r="Q8" s="82"/>
      <c r="R8" s="90"/>
      <c r="S8" s="67"/>
      <c r="T8" s="67"/>
      <c r="U8" s="116"/>
      <c r="V8" s="160"/>
      <c r="W8" s="173"/>
      <c r="X8" s="166"/>
      <c r="Y8" s="166"/>
      <c r="Z8" s="130">
        <v>107.77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/>
      <c r="J9" s="84"/>
      <c r="K9" s="82"/>
      <c r="L9" s="83"/>
      <c r="M9" s="107"/>
      <c r="N9" s="67"/>
      <c r="O9" s="107"/>
      <c r="P9" s="67"/>
      <c r="Q9" s="82"/>
      <c r="R9" s="90"/>
      <c r="S9" s="67"/>
      <c r="T9" s="67"/>
      <c r="U9" s="116"/>
      <c r="V9" s="179"/>
      <c r="W9" s="173"/>
      <c r="X9" s="166"/>
      <c r="Y9" s="166"/>
      <c r="Z9" s="130"/>
      <c r="AA9" s="222"/>
      <c r="AB9" s="222"/>
    </row>
    <row r="10" spans="1:28" ht="27" customHeight="1" x14ac:dyDescent="0.25">
      <c r="A10" s="205">
        <v>6</v>
      </c>
      <c r="B10" s="206" t="s">
        <v>65</v>
      </c>
      <c r="C10" s="169">
        <v>-6.0999999999999999E-2</v>
      </c>
      <c r="D10" s="21">
        <v>1E-3</v>
      </c>
      <c r="E10" s="63">
        <v>6300</v>
      </c>
      <c r="F10" s="63">
        <v>-21000</v>
      </c>
      <c r="G10" s="207">
        <f>SUM(E10:F10)</f>
        <v>-14700</v>
      </c>
      <c r="H10" s="59"/>
      <c r="I10" s="108" t="s">
        <v>73</v>
      </c>
      <c r="J10" s="85">
        <v>900</v>
      </c>
      <c r="K10" s="86">
        <f>SUM(J8:J10)</f>
        <v>900</v>
      </c>
      <c r="L10" s="115"/>
      <c r="M10" s="108"/>
      <c r="N10" s="63"/>
      <c r="O10" s="108"/>
      <c r="P10" s="85"/>
      <c r="Q10" s="86">
        <f>SUM(P8:P10)</f>
        <v>0</v>
      </c>
      <c r="R10" s="88">
        <v>-13800</v>
      </c>
      <c r="S10" s="124">
        <v>3991700</v>
      </c>
      <c r="T10" s="134">
        <v>3469600</v>
      </c>
      <c r="U10" s="135">
        <v>3469300</v>
      </c>
      <c r="V10" s="138">
        <v>-0.11</v>
      </c>
      <c r="W10" s="170">
        <v>2.1000000000000001E-2</v>
      </c>
      <c r="X10" s="219">
        <v>2.5000000000000001E-2</v>
      </c>
      <c r="Y10" s="165">
        <v>-3.5000000000000003E-2</v>
      </c>
      <c r="Z10" s="129">
        <v>108.17</v>
      </c>
      <c r="AA10" s="222"/>
      <c r="AB10" s="222"/>
    </row>
    <row r="11" spans="1:28" ht="27" customHeight="1" x14ac:dyDescent="0.25">
      <c r="A11" s="36"/>
      <c r="B11" s="15"/>
      <c r="C11" s="65"/>
      <c r="D11" s="30">
        <v>-8.6999999999999994E-2</v>
      </c>
      <c r="E11" s="67"/>
      <c r="F11" s="67"/>
      <c r="G11" s="68"/>
      <c r="H11" s="57"/>
      <c r="I11" s="107"/>
      <c r="J11" s="84"/>
      <c r="K11" s="82"/>
      <c r="L11" s="83"/>
      <c r="M11" s="107"/>
      <c r="N11" s="67"/>
      <c r="O11" s="107"/>
      <c r="P11" s="67"/>
      <c r="Q11" s="82"/>
      <c r="R11" s="90"/>
      <c r="S11" s="67"/>
      <c r="T11" s="67"/>
      <c r="U11" s="116"/>
      <c r="V11" s="160"/>
      <c r="W11" s="173"/>
      <c r="X11" s="313"/>
      <c r="Y11" s="166"/>
      <c r="Z11" s="130">
        <v>108.28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/>
      <c r="J12" s="84"/>
      <c r="K12" s="82"/>
      <c r="L12" s="83"/>
      <c r="M12" s="107"/>
      <c r="N12" s="67"/>
      <c r="O12" s="107" t="s">
        <v>73</v>
      </c>
      <c r="P12" s="67">
        <v>-200</v>
      </c>
      <c r="Q12" s="82"/>
      <c r="R12" s="90"/>
      <c r="S12" s="67"/>
      <c r="T12" s="67"/>
      <c r="U12" s="116"/>
      <c r="V12" s="179"/>
      <c r="W12" s="173"/>
      <c r="X12" s="313"/>
      <c r="Y12" s="166"/>
      <c r="Z12" s="130"/>
      <c r="AA12" s="222"/>
      <c r="AB12" s="222"/>
    </row>
    <row r="13" spans="1:28" ht="27" customHeight="1" x14ac:dyDescent="0.25">
      <c r="A13" s="37">
        <v>7</v>
      </c>
      <c r="B13" s="19" t="s">
        <v>66</v>
      </c>
      <c r="C13" s="169">
        <v>-6.4000000000000001E-2</v>
      </c>
      <c r="D13" s="21">
        <v>1E-3</v>
      </c>
      <c r="E13" s="63">
        <v>5700</v>
      </c>
      <c r="F13" s="63">
        <v>6000</v>
      </c>
      <c r="G13" s="207">
        <f>SUM(E13:F13)</f>
        <v>11700</v>
      </c>
      <c r="H13" s="59"/>
      <c r="I13" s="108" t="s">
        <v>74</v>
      </c>
      <c r="J13" s="85">
        <v>-100</v>
      </c>
      <c r="K13" s="86">
        <f>SUM(J11:J13)</f>
        <v>-100</v>
      </c>
      <c r="L13" s="115"/>
      <c r="M13" s="108"/>
      <c r="N13" s="63"/>
      <c r="O13" s="108" t="s">
        <v>48</v>
      </c>
      <c r="P13" s="63">
        <v>9300</v>
      </c>
      <c r="Q13" s="86">
        <f>SUM(P11:P13)</f>
        <v>9100</v>
      </c>
      <c r="R13" s="88">
        <v>20700</v>
      </c>
      <c r="S13" s="124">
        <v>4012400</v>
      </c>
      <c r="T13" s="134">
        <v>3491900</v>
      </c>
      <c r="U13" s="135">
        <v>3491600</v>
      </c>
      <c r="V13" s="138">
        <v>-0.1</v>
      </c>
      <c r="W13" s="170">
        <v>2.1000000000000001E-2</v>
      </c>
      <c r="X13" s="219">
        <v>0.02</v>
      </c>
      <c r="Y13" s="165">
        <v>-0.01</v>
      </c>
      <c r="Z13" s="129">
        <v>108.51</v>
      </c>
      <c r="AA13" s="222"/>
      <c r="AB13" s="222"/>
    </row>
    <row r="14" spans="1:28" ht="27" customHeight="1" x14ac:dyDescent="0.25">
      <c r="A14" s="36"/>
      <c r="B14" s="15"/>
      <c r="C14" s="65"/>
      <c r="D14" s="30">
        <v>-8.5000000000000006E-2</v>
      </c>
      <c r="E14" s="67"/>
      <c r="F14" s="67"/>
      <c r="G14" s="69"/>
      <c r="H14" s="57"/>
      <c r="I14" s="107"/>
      <c r="J14" s="84"/>
      <c r="K14" s="82"/>
      <c r="L14" s="93"/>
      <c r="M14" s="107"/>
      <c r="N14" s="67"/>
      <c r="O14" s="107"/>
      <c r="P14" s="67"/>
      <c r="Q14" s="82"/>
      <c r="R14" s="67"/>
      <c r="S14" s="67"/>
      <c r="T14" s="81"/>
      <c r="U14" s="114"/>
      <c r="V14" s="161"/>
      <c r="W14" s="173"/>
      <c r="X14" s="313"/>
      <c r="Y14" s="166"/>
      <c r="Z14" s="130">
        <v>107.65</v>
      </c>
      <c r="AA14" s="222"/>
      <c r="AB14" s="222"/>
    </row>
    <row r="15" spans="1:28" ht="27" customHeight="1" x14ac:dyDescent="0.25">
      <c r="A15" s="36"/>
      <c r="B15" s="15"/>
      <c r="C15" s="65"/>
      <c r="D15" s="30"/>
      <c r="E15" s="67"/>
      <c r="F15" s="67"/>
      <c r="G15" s="69"/>
      <c r="H15" s="57"/>
      <c r="I15" s="107"/>
      <c r="J15" s="84"/>
      <c r="K15" s="82"/>
      <c r="L15" s="93"/>
      <c r="M15" s="107"/>
      <c r="N15" s="67"/>
      <c r="O15" s="186"/>
      <c r="P15" s="67"/>
      <c r="Q15" s="82"/>
      <c r="R15" s="67"/>
      <c r="S15" s="67"/>
      <c r="T15" s="81"/>
      <c r="U15" s="114"/>
      <c r="V15" s="161"/>
      <c r="W15" s="173"/>
      <c r="X15" s="313"/>
      <c r="Y15" s="166"/>
      <c r="Z15" s="130"/>
      <c r="AA15" s="222"/>
      <c r="AB15" s="222"/>
    </row>
    <row r="16" spans="1:28" ht="27" customHeight="1" x14ac:dyDescent="0.25">
      <c r="A16" s="37">
        <v>8</v>
      </c>
      <c r="B16" s="19" t="s">
        <v>67</v>
      </c>
      <c r="C16" s="169">
        <v>-6.0999999999999999E-2</v>
      </c>
      <c r="D16" s="21">
        <v>1E-3</v>
      </c>
      <c r="E16" s="63">
        <v>4300</v>
      </c>
      <c r="F16" s="63">
        <v>-53900</v>
      </c>
      <c r="G16" s="66">
        <f>SUM(E16:F16)</f>
        <v>-49600</v>
      </c>
      <c r="H16" s="59"/>
      <c r="I16" s="108" t="s">
        <v>73</v>
      </c>
      <c r="J16" s="85">
        <v>200</v>
      </c>
      <c r="K16" s="86">
        <f>SUM(J14:J16)</f>
        <v>200</v>
      </c>
      <c r="L16" s="87"/>
      <c r="M16" s="108"/>
      <c r="N16" s="63"/>
      <c r="O16" s="107" t="s">
        <v>77</v>
      </c>
      <c r="P16" s="63">
        <v>100</v>
      </c>
      <c r="Q16" s="86">
        <f>SUM(P14:P16)</f>
        <v>100</v>
      </c>
      <c r="R16" s="88">
        <v>-49300</v>
      </c>
      <c r="S16" s="124">
        <v>3963100</v>
      </c>
      <c r="T16" s="134">
        <v>3455300</v>
      </c>
      <c r="U16" s="135">
        <v>3455100</v>
      </c>
      <c r="V16" s="138">
        <v>-0.11</v>
      </c>
      <c r="W16" s="170">
        <v>2.1000000000000001E-2</v>
      </c>
      <c r="X16" s="219">
        <v>0.02</v>
      </c>
      <c r="Y16" s="165">
        <v>-1.4999999999999999E-2</v>
      </c>
      <c r="Z16" s="129">
        <v>108.5</v>
      </c>
      <c r="AA16" s="222"/>
      <c r="AB16" s="222"/>
    </row>
    <row r="17" spans="1:28" ht="27" customHeight="1" x14ac:dyDescent="0.25">
      <c r="A17" s="36"/>
      <c r="B17" s="15"/>
      <c r="C17" s="65"/>
      <c r="D17" s="139">
        <v>-8.5000000000000006E-2</v>
      </c>
      <c r="E17" s="67"/>
      <c r="F17" s="67"/>
      <c r="G17" s="68"/>
      <c r="H17" s="56"/>
      <c r="I17" s="107"/>
      <c r="J17" s="89"/>
      <c r="K17" s="78"/>
      <c r="L17" s="83"/>
      <c r="M17" s="107"/>
      <c r="N17" s="70"/>
      <c r="O17" s="122"/>
      <c r="P17" s="70"/>
      <c r="Q17" s="78"/>
      <c r="R17" s="90"/>
      <c r="S17" s="67"/>
      <c r="T17" s="81"/>
      <c r="U17" s="117"/>
      <c r="V17" s="160"/>
      <c r="W17" s="174"/>
      <c r="X17" s="167"/>
      <c r="Y17" s="166"/>
      <c r="Z17" s="128">
        <v>109.02</v>
      </c>
      <c r="AA17" s="222"/>
      <c r="AB17" s="222"/>
    </row>
    <row r="18" spans="1:28" ht="27" customHeight="1" x14ac:dyDescent="0.25">
      <c r="A18" s="36"/>
      <c r="B18" s="15"/>
      <c r="C18" s="65"/>
      <c r="D18" s="30"/>
      <c r="E18" s="67"/>
      <c r="F18" s="67"/>
      <c r="G18" s="68"/>
      <c r="H18" s="56"/>
      <c r="I18" s="107"/>
      <c r="J18" s="89"/>
      <c r="K18" s="82"/>
      <c r="L18" s="83"/>
      <c r="M18" s="107"/>
      <c r="N18" s="67"/>
      <c r="O18" s="186"/>
      <c r="P18" s="67"/>
      <c r="Q18" s="82"/>
      <c r="R18" s="90"/>
      <c r="S18" s="67"/>
      <c r="T18" s="81"/>
      <c r="U18" s="116"/>
      <c r="V18" s="179"/>
      <c r="W18" s="173"/>
      <c r="X18" s="166"/>
      <c r="Y18" s="166"/>
      <c r="Z18" s="130"/>
      <c r="AA18" s="222"/>
      <c r="AB18" s="222"/>
    </row>
    <row r="19" spans="1:28" ht="27" customHeight="1" x14ac:dyDescent="0.25">
      <c r="A19" s="37">
        <v>9</v>
      </c>
      <c r="B19" s="19" t="s">
        <v>68</v>
      </c>
      <c r="C19" s="169">
        <v>-5.1999999999999998E-2</v>
      </c>
      <c r="D19" s="21">
        <v>1E-3</v>
      </c>
      <c r="E19" s="63">
        <v>2700</v>
      </c>
      <c r="F19" s="63">
        <v>3300</v>
      </c>
      <c r="G19" s="66">
        <f>SUM(E19:F19)</f>
        <v>6000</v>
      </c>
      <c r="H19" s="59"/>
      <c r="I19" s="108" t="s">
        <v>74</v>
      </c>
      <c r="J19" s="89">
        <v>-200</v>
      </c>
      <c r="K19" s="86">
        <f>SUM(J17:J19)</f>
        <v>-200</v>
      </c>
      <c r="L19" s="87"/>
      <c r="M19" s="108"/>
      <c r="N19" s="63"/>
      <c r="O19" s="108" t="s">
        <v>73</v>
      </c>
      <c r="P19" s="63">
        <v>-100</v>
      </c>
      <c r="Q19" s="86">
        <f>SUM(P17:P19)</f>
        <v>-100</v>
      </c>
      <c r="R19" s="75">
        <v>5700</v>
      </c>
      <c r="S19" s="124">
        <v>3968800</v>
      </c>
      <c r="T19" s="134">
        <v>3453500</v>
      </c>
      <c r="U19" s="135">
        <v>3453200</v>
      </c>
      <c r="V19" s="215">
        <v>-0.125</v>
      </c>
      <c r="W19" s="170">
        <v>2.1000000000000001E-2</v>
      </c>
      <c r="X19" s="165">
        <v>0.02</v>
      </c>
      <c r="Y19" s="165">
        <v>-5.0000000000000001E-3</v>
      </c>
      <c r="Z19" s="129">
        <v>109.35</v>
      </c>
      <c r="AA19" s="222"/>
      <c r="AB19" s="222"/>
    </row>
    <row r="20" spans="1:28" ht="27" customHeight="1" x14ac:dyDescent="0.25">
      <c r="A20" s="39"/>
      <c r="B20" s="15"/>
      <c r="C20" s="65"/>
      <c r="D20" s="139">
        <v>-0.08</v>
      </c>
      <c r="E20" s="70"/>
      <c r="F20" s="70"/>
      <c r="G20" s="71"/>
      <c r="H20" s="107"/>
      <c r="I20" s="107"/>
      <c r="J20" s="77"/>
      <c r="K20" s="78"/>
      <c r="L20" s="79"/>
      <c r="M20" s="107"/>
      <c r="N20" s="67"/>
      <c r="O20" s="107"/>
      <c r="P20" s="67"/>
      <c r="Q20" s="78"/>
      <c r="R20" s="94"/>
      <c r="S20" s="70"/>
      <c r="T20" s="77"/>
      <c r="U20" s="117"/>
      <c r="V20" s="160"/>
      <c r="W20" s="174"/>
      <c r="X20" s="167"/>
      <c r="Y20" s="167"/>
      <c r="Z20" s="128">
        <v>109.46</v>
      </c>
      <c r="AA20" s="222"/>
      <c r="AB20" s="222"/>
    </row>
    <row r="21" spans="1:28" s="223" customFormat="1" ht="27" customHeight="1" x14ac:dyDescent="0.25">
      <c r="A21" s="36"/>
      <c r="B21" s="15"/>
      <c r="C21" s="65"/>
      <c r="D21" s="30"/>
      <c r="E21" s="67"/>
      <c r="F21" s="67"/>
      <c r="G21" s="68"/>
      <c r="H21" s="191"/>
      <c r="I21" s="107" t="s">
        <v>73</v>
      </c>
      <c r="J21" s="81">
        <v>100</v>
      </c>
      <c r="K21" s="82"/>
      <c r="L21" s="83"/>
      <c r="M21" s="107"/>
      <c r="N21" s="67"/>
      <c r="O21" s="107"/>
      <c r="P21" s="67"/>
      <c r="Q21" s="82"/>
      <c r="R21" s="90"/>
      <c r="S21" s="67"/>
      <c r="T21" s="81"/>
      <c r="U21" s="116"/>
      <c r="V21" s="179"/>
      <c r="W21" s="173"/>
      <c r="X21" s="166"/>
      <c r="Y21" s="166"/>
      <c r="Z21" s="130"/>
    </row>
    <row r="22" spans="1:28" s="223" customFormat="1" ht="27" customHeight="1" x14ac:dyDescent="0.25">
      <c r="A22" s="37">
        <v>10</v>
      </c>
      <c r="B22" s="19" t="s">
        <v>69</v>
      </c>
      <c r="C22" s="169">
        <v>-3.5000000000000003E-2</v>
      </c>
      <c r="D22" s="21">
        <v>1E-3</v>
      </c>
      <c r="E22" s="63">
        <v>2600</v>
      </c>
      <c r="F22" s="63">
        <v>-5100</v>
      </c>
      <c r="G22" s="66">
        <f>SUM(E22:F22)</f>
        <v>-2500</v>
      </c>
      <c r="H22" s="59"/>
      <c r="I22" s="108" t="s">
        <v>74</v>
      </c>
      <c r="J22" s="92">
        <v>-400</v>
      </c>
      <c r="K22" s="86">
        <f>SUM(J20:J22)</f>
        <v>-300</v>
      </c>
      <c r="L22" s="106"/>
      <c r="M22" s="108"/>
      <c r="N22" s="63"/>
      <c r="O22" s="107" t="s">
        <v>73</v>
      </c>
      <c r="P22" s="63">
        <v>-300</v>
      </c>
      <c r="Q22" s="86">
        <f>SUM(P20:P22)</f>
        <v>-300</v>
      </c>
      <c r="R22" s="75">
        <v>-3100</v>
      </c>
      <c r="S22" s="124">
        <v>3965700</v>
      </c>
      <c r="T22" s="134">
        <v>3442800</v>
      </c>
      <c r="U22" s="135">
        <v>3442600</v>
      </c>
      <c r="V22" s="138">
        <v>-0.13500000000000001</v>
      </c>
      <c r="W22" s="170">
        <v>2.1000000000000001E-2</v>
      </c>
      <c r="X22" s="165">
        <v>0.02</v>
      </c>
      <c r="Y22" s="165">
        <v>-5.0000000000000001E-3</v>
      </c>
      <c r="Z22" s="218">
        <v>109.6</v>
      </c>
    </row>
    <row r="23" spans="1:28" ht="27" customHeight="1" x14ac:dyDescent="0.25">
      <c r="A23" s="36"/>
      <c r="B23" s="15"/>
      <c r="C23" s="65"/>
      <c r="D23" s="171">
        <v>-7.0000000000000007E-2</v>
      </c>
      <c r="E23" s="67"/>
      <c r="F23" s="67"/>
      <c r="G23" s="69"/>
      <c r="H23" s="56"/>
      <c r="I23" s="107" t="s">
        <v>73</v>
      </c>
      <c r="J23" s="81">
        <v>300</v>
      </c>
      <c r="K23" s="78"/>
      <c r="L23" s="83"/>
      <c r="M23" s="107"/>
      <c r="N23" s="67"/>
      <c r="O23" s="123"/>
      <c r="P23" s="67"/>
      <c r="Q23" s="82"/>
      <c r="R23" s="90"/>
      <c r="S23" s="67"/>
      <c r="T23" s="81"/>
      <c r="U23" s="117"/>
      <c r="V23" s="160"/>
      <c r="W23" s="175"/>
      <c r="X23" s="168"/>
      <c r="Y23" s="167"/>
      <c r="Z23" s="128">
        <v>109.92</v>
      </c>
      <c r="AA23" s="222"/>
      <c r="AB23" s="222"/>
    </row>
    <row r="24" spans="1:28" ht="27" customHeight="1" x14ac:dyDescent="0.25">
      <c r="A24" s="36"/>
      <c r="B24" s="15"/>
      <c r="C24" s="65"/>
      <c r="D24" s="172"/>
      <c r="E24" s="67"/>
      <c r="F24" s="67"/>
      <c r="G24" s="69"/>
      <c r="H24" s="56"/>
      <c r="I24" s="107" t="s">
        <v>75</v>
      </c>
      <c r="J24" s="81">
        <v>-6000</v>
      </c>
      <c r="K24" s="82"/>
      <c r="L24" s="83"/>
      <c r="M24" s="107"/>
      <c r="N24" s="67"/>
      <c r="O24" s="107" t="s">
        <v>73</v>
      </c>
      <c r="P24" s="67">
        <v>-200</v>
      </c>
      <c r="Q24" s="187"/>
      <c r="R24" s="90"/>
      <c r="S24" s="67"/>
      <c r="T24" s="81"/>
      <c r="U24" s="116"/>
      <c r="V24" s="179"/>
      <c r="W24" s="173"/>
      <c r="X24" s="166"/>
      <c r="Y24" s="166"/>
      <c r="Z24" s="130"/>
      <c r="AA24" s="222"/>
      <c r="AB24" s="222"/>
    </row>
    <row r="25" spans="1:28" ht="27" customHeight="1" x14ac:dyDescent="0.25">
      <c r="A25" s="37">
        <v>14</v>
      </c>
      <c r="B25" s="19" t="s">
        <v>66</v>
      </c>
      <c r="C25" s="169">
        <v>-2.8000000000000001E-2</v>
      </c>
      <c r="D25" s="21">
        <v>1E-3</v>
      </c>
      <c r="E25" s="63">
        <v>3100</v>
      </c>
      <c r="F25" s="63">
        <v>2100</v>
      </c>
      <c r="G25" s="66">
        <f>SUM(E25:F25)</f>
        <v>5200</v>
      </c>
      <c r="H25" s="60"/>
      <c r="I25" s="108" t="s">
        <v>74</v>
      </c>
      <c r="J25" s="67">
        <v>-400</v>
      </c>
      <c r="K25" s="86">
        <f>SUM(J23:J25)</f>
        <v>-6100</v>
      </c>
      <c r="L25" s="95"/>
      <c r="M25" s="108" t="s">
        <v>75</v>
      </c>
      <c r="N25" s="97">
        <v>5900</v>
      </c>
      <c r="O25" s="108" t="s">
        <v>76</v>
      </c>
      <c r="P25" s="97">
        <v>11900</v>
      </c>
      <c r="Q25" s="118">
        <f>SUM(N23:N25,P23:P25)</f>
        <v>17600</v>
      </c>
      <c r="R25" s="75">
        <v>16700</v>
      </c>
      <c r="S25" s="124">
        <v>3982400</v>
      </c>
      <c r="T25" s="133">
        <v>3483800</v>
      </c>
      <c r="U25" s="135">
        <v>3483700</v>
      </c>
      <c r="V25" s="138">
        <v>-0.122</v>
      </c>
      <c r="W25" s="170">
        <v>2.1000000000000001E-2</v>
      </c>
      <c r="X25" s="165">
        <v>0.02</v>
      </c>
      <c r="Y25" s="165">
        <v>0.01</v>
      </c>
      <c r="Z25" s="129">
        <v>110.21</v>
      </c>
      <c r="AA25" s="222"/>
      <c r="AB25" s="222"/>
    </row>
    <row r="26" spans="1:28" ht="27" customHeight="1" x14ac:dyDescent="0.25">
      <c r="A26" s="36"/>
      <c r="B26" s="15"/>
      <c r="C26" s="65"/>
      <c r="D26" s="172">
        <v>-7.0000000000000007E-2</v>
      </c>
      <c r="E26" s="67"/>
      <c r="F26" s="67"/>
      <c r="G26" s="72"/>
      <c r="H26" s="58"/>
      <c r="I26" s="107"/>
      <c r="J26" s="80"/>
      <c r="K26" s="82"/>
      <c r="L26" s="83"/>
      <c r="M26" s="107"/>
      <c r="N26" s="70"/>
      <c r="O26" s="107"/>
      <c r="P26" s="70"/>
      <c r="Q26" s="111"/>
      <c r="R26" s="98"/>
      <c r="S26" s="99"/>
      <c r="T26" s="100"/>
      <c r="U26" s="117"/>
      <c r="V26" s="160"/>
      <c r="W26" s="176"/>
      <c r="X26" s="166"/>
      <c r="Y26" s="166"/>
      <c r="Z26" s="128">
        <v>109.82</v>
      </c>
      <c r="AA26" s="222"/>
      <c r="AB26" s="222"/>
    </row>
    <row r="27" spans="1:28" s="223" customFormat="1" ht="27" customHeight="1" x14ac:dyDescent="0.25">
      <c r="A27" s="36"/>
      <c r="B27" s="15"/>
      <c r="C27" s="65"/>
      <c r="D27" s="30"/>
      <c r="E27" s="67"/>
      <c r="F27" s="67"/>
      <c r="G27" s="72"/>
      <c r="H27" s="61"/>
      <c r="I27" s="107" t="s">
        <v>73</v>
      </c>
      <c r="J27" s="84">
        <v>200</v>
      </c>
      <c r="K27" s="82"/>
      <c r="L27" s="83"/>
      <c r="M27" s="107"/>
      <c r="N27" s="67"/>
      <c r="O27" s="107" t="s">
        <v>73</v>
      </c>
      <c r="P27" s="67">
        <v>-500</v>
      </c>
      <c r="Q27" s="111"/>
      <c r="R27" s="90"/>
      <c r="S27" s="99"/>
      <c r="T27" s="198"/>
      <c r="U27" s="116"/>
      <c r="V27" s="179"/>
      <c r="W27" s="173"/>
      <c r="X27" s="166"/>
      <c r="Y27" s="166"/>
      <c r="Z27" s="130"/>
    </row>
    <row r="28" spans="1:28" s="223" customFormat="1" ht="27" customHeight="1" x14ac:dyDescent="0.25">
      <c r="A28" s="37">
        <v>15</v>
      </c>
      <c r="B28" s="19" t="s">
        <v>67</v>
      </c>
      <c r="C28" s="169">
        <v>-1.6E-2</v>
      </c>
      <c r="D28" s="177">
        <v>1E-3</v>
      </c>
      <c r="E28" s="63">
        <v>2500</v>
      </c>
      <c r="F28" s="63">
        <v>-7400</v>
      </c>
      <c r="G28" s="73">
        <f>SUM(E28:F28)</f>
        <v>-4900</v>
      </c>
      <c r="H28" s="60"/>
      <c r="I28" s="108" t="s">
        <v>74</v>
      </c>
      <c r="J28" s="63">
        <v>-300</v>
      </c>
      <c r="K28" s="86">
        <f>SUM(J26:J28)</f>
        <v>-100</v>
      </c>
      <c r="L28" s="109"/>
      <c r="M28" s="108"/>
      <c r="N28" s="63"/>
      <c r="O28" s="108" t="s">
        <v>48</v>
      </c>
      <c r="P28" s="63">
        <v>1500</v>
      </c>
      <c r="Q28" s="86">
        <f>SUM(P26:P28)</f>
        <v>1000</v>
      </c>
      <c r="R28" s="88">
        <v>-4000</v>
      </c>
      <c r="S28" s="125">
        <v>3978400</v>
      </c>
      <c r="T28" s="133">
        <v>3480700</v>
      </c>
      <c r="U28" s="135">
        <v>3480700</v>
      </c>
      <c r="V28" s="138">
        <v>-0.124</v>
      </c>
      <c r="W28" s="170">
        <v>2.1000000000000001E-2</v>
      </c>
      <c r="X28" s="165">
        <v>0.02</v>
      </c>
      <c r="Y28" s="165">
        <v>5.0000000000000001E-3</v>
      </c>
      <c r="Z28" s="129">
        <v>110.01</v>
      </c>
    </row>
    <row r="29" spans="1:28" s="223" customFormat="1" ht="27" customHeight="1" x14ac:dyDescent="0.25">
      <c r="A29" s="36"/>
      <c r="B29" s="15"/>
      <c r="C29" s="65"/>
      <c r="D29" s="30">
        <v>-0.08</v>
      </c>
      <c r="E29" s="67"/>
      <c r="F29" s="67"/>
      <c r="G29" s="72"/>
      <c r="H29" s="61"/>
      <c r="I29" s="107"/>
      <c r="J29" s="67"/>
      <c r="K29" s="82"/>
      <c r="L29" s="101"/>
      <c r="M29" s="107"/>
      <c r="N29" s="67"/>
      <c r="O29" s="123" t="s">
        <v>73</v>
      </c>
      <c r="P29" s="67">
        <v>-800</v>
      </c>
      <c r="Q29" s="111"/>
      <c r="R29" s="67"/>
      <c r="S29" s="67"/>
      <c r="T29" s="100"/>
      <c r="U29" s="117"/>
      <c r="V29" s="160"/>
      <c r="W29" s="174"/>
      <c r="X29" s="167"/>
      <c r="Y29" s="167"/>
      <c r="Z29" s="128">
        <v>109.86</v>
      </c>
    </row>
    <row r="30" spans="1:28" ht="27" customHeight="1" x14ac:dyDescent="0.25">
      <c r="A30" s="36"/>
      <c r="B30" s="15"/>
      <c r="C30" s="65"/>
      <c r="D30" s="30"/>
      <c r="E30" s="67"/>
      <c r="F30" s="67"/>
      <c r="G30" s="72"/>
      <c r="H30" s="61"/>
      <c r="I30" s="107" t="s">
        <v>73</v>
      </c>
      <c r="J30" s="67">
        <v>500</v>
      </c>
      <c r="K30" s="82"/>
      <c r="L30" s="101"/>
      <c r="M30" s="107"/>
      <c r="N30" s="67"/>
      <c r="O30" s="107" t="s">
        <v>78</v>
      </c>
      <c r="P30" s="67">
        <v>10000</v>
      </c>
      <c r="Q30" s="111"/>
      <c r="R30" s="67"/>
      <c r="S30" s="67"/>
      <c r="T30" s="81"/>
      <c r="U30" s="116"/>
      <c r="V30" s="179"/>
      <c r="W30" s="173"/>
      <c r="X30" s="166"/>
      <c r="Y30" s="166"/>
      <c r="Z30" s="130"/>
      <c r="AA30" s="222"/>
      <c r="AB30" s="222"/>
    </row>
    <row r="31" spans="1:28" ht="27" customHeight="1" x14ac:dyDescent="0.25">
      <c r="A31" s="37">
        <v>16</v>
      </c>
      <c r="B31" s="19" t="s">
        <v>68</v>
      </c>
      <c r="C31" s="169">
        <v>-4.2000000000000003E-2</v>
      </c>
      <c r="D31" s="21">
        <v>1E-3</v>
      </c>
      <c r="E31" s="63">
        <v>1700</v>
      </c>
      <c r="F31" s="63">
        <v>-24600</v>
      </c>
      <c r="G31" s="73">
        <f>SUM(E31:F31)</f>
        <v>-22900</v>
      </c>
      <c r="H31" s="110"/>
      <c r="I31" s="108" t="s">
        <v>74</v>
      </c>
      <c r="J31" s="63">
        <v>-100</v>
      </c>
      <c r="K31" s="86">
        <f>SUM(J29:J31)</f>
        <v>400</v>
      </c>
      <c r="L31" s="91"/>
      <c r="M31" s="108"/>
      <c r="N31" s="63"/>
      <c r="O31" s="108" t="s">
        <v>79</v>
      </c>
      <c r="P31" s="63">
        <v>600</v>
      </c>
      <c r="Q31" s="86">
        <f>SUM(P29:P31)</f>
        <v>9800</v>
      </c>
      <c r="R31" s="88">
        <v>-12700</v>
      </c>
      <c r="S31" s="124">
        <v>3965700</v>
      </c>
      <c r="T31" s="134">
        <v>3454300</v>
      </c>
      <c r="U31" s="134">
        <v>1619800</v>
      </c>
      <c r="V31" s="138">
        <v>-0.124</v>
      </c>
      <c r="W31" s="170">
        <v>2.1000000000000001E-2</v>
      </c>
      <c r="X31" s="165">
        <v>2.5000000000000001E-2</v>
      </c>
      <c r="Y31" s="165">
        <v>5.0000000000000001E-3</v>
      </c>
      <c r="Z31" s="129">
        <v>109.99</v>
      </c>
      <c r="AA31" s="222"/>
      <c r="AB31" s="222"/>
    </row>
    <row r="32" spans="1:28" s="223" customFormat="1" ht="27" customHeight="1" x14ac:dyDescent="0.25">
      <c r="A32" s="36"/>
      <c r="B32" s="39"/>
      <c r="C32" s="181"/>
      <c r="D32" s="139">
        <v>-7.4999999999999997E-2</v>
      </c>
      <c r="E32" s="70"/>
      <c r="F32" s="70"/>
      <c r="G32" s="76"/>
      <c r="H32" s="209"/>
      <c r="I32" s="123"/>
      <c r="J32" s="70"/>
      <c r="K32" s="78"/>
      <c r="L32" s="105"/>
      <c r="M32" s="123"/>
      <c r="N32" s="70"/>
      <c r="O32" s="123"/>
      <c r="P32" s="70"/>
      <c r="Q32" s="78"/>
      <c r="R32" s="70"/>
      <c r="S32" s="131"/>
      <c r="T32" s="182"/>
      <c r="U32" s="210"/>
      <c r="V32" s="184"/>
      <c r="W32" s="174"/>
      <c r="X32" s="167"/>
      <c r="Y32" s="167"/>
      <c r="Z32" s="128">
        <v>110.16</v>
      </c>
    </row>
    <row r="33" spans="1:28" s="223" customFormat="1" ht="27" customHeight="1" x14ac:dyDescent="0.25">
      <c r="A33" s="36"/>
      <c r="B33" s="36"/>
      <c r="C33" s="180"/>
      <c r="D33" s="30"/>
      <c r="E33" s="67"/>
      <c r="F33" s="67"/>
      <c r="G33" s="72"/>
      <c r="H33" s="193"/>
      <c r="I33" s="107" t="s">
        <v>73</v>
      </c>
      <c r="J33" s="67">
        <v>-400</v>
      </c>
      <c r="K33" s="82"/>
      <c r="L33" s="93"/>
      <c r="M33" s="107"/>
      <c r="N33" s="67"/>
      <c r="O33" s="107" t="s">
        <v>73</v>
      </c>
      <c r="P33" s="67">
        <v>-1500</v>
      </c>
      <c r="Q33" s="82"/>
      <c r="R33" s="67"/>
      <c r="S33" s="127"/>
      <c r="T33" s="132"/>
      <c r="U33" s="208"/>
      <c r="V33" s="178"/>
      <c r="W33" s="173"/>
      <c r="X33" s="166"/>
      <c r="Y33" s="166"/>
      <c r="Z33" s="130"/>
    </row>
    <row r="34" spans="1:28" s="223" customFormat="1" ht="27" customHeight="1" x14ac:dyDescent="0.25">
      <c r="A34" s="37">
        <v>17</v>
      </c>
      <c r="B34" s="37" t="s">
        <v>69</v>
      </c>
      <c r="C34" s="169">
        <v>-2.3E-2</v>
      </c>
      <c r="D34" s="177">
        <v>1E-3</v>
      </c>
      <c r="E34" s="63">
        <v>2400</v>
      </c>
      <c r="F34" s="63">
        <v>100</v>
      </c>
      <c r="G34" s="73">
        <f>SUM(E34:F34)</f>
        <v>2500</v>
      </c>
      <c r="H34" s="110"/>
      <c r="I34" s="108" t="s">
        <v>74</v>
      </c>
      <c r="J34" s="63">
        <v>800</v>
      </c>
      <c r="K34" s="86">
        <f>SUM(J32:J34)</f>
        <v>400</v>
      </c>
      <c r="L34" s="87"/>
      <c r="M34" s="108"/>
      <c r="N34" s="63"/>
      <c r="O34" s="108" t="s">
        <v>48</v>
      </c>
      <c r="P34" s="103">
        <v>3700</v>
      </c>
      <c r="Q34" s="225">
        <f>SUM(P32:P34)</f>
        <v>2200</v>
      </c>
      <c r="R34" s="103">
        <v>5100</v>
      </c>
      <c r="S34" s="226">
        <v>3970800</v>
      </c>
      <c r="T34" s="134">
        <v>3456400</v>
      </c>
      <c r="U34" s="211">
        <v>3441400</v>
      </c>
      <c r="V34" s="138">
        <v>-0.127</v>
      </c>
      <c r="W34" s="170">
        <v>2.0999999999999999E-3</v>
      </c>
      <c r="X34" s="165">
        <v>0.02</v>
      </c>
      <c r="Y34" s="165">
        <v>-5.0000000000000001E-3</v>
      </c>
      <c r="Z34" s="129">
        <v>110.3</v>
      </c>
    </row>
    <row r="35" spans="1:28" ht="27" customHeight="1" x14ac:dyDescent="0.25">
      <c r="A35" s="36"/>
      <c r="B35" s="15"/>
      <c r="C35" s="180"/>
      <c r="D35" s="30">
        <v>-7.0000000000000007E-2</v>
      </c>
      <c r="E35" s="67"/>
      <c r="F35" s="67"/>
      <c r="G35" s="72"/>
      <c r="H35" s="193"/>
      <c r="I35" s="107"/>
      <c r="J35" s="67"/>
      <c r="K35" s="82"/>
      <c r="L35" s="93"/>
      <c r="M35" s="107"/>
      <c r="N35" s="67"/>
      <c r="O35" s="107" t="s">
        <v>73</v>
      </c>
      <c r="P35" s="104">
        <v>-100</v>
      </c>
      <c r="Q35" s="227"/>
      <c r="R35" s="104"/>
      <c r="S35" s="228"/>
      <c r="T35" s="132"/>
      <c r="U35" s="114"/>
      <c r="V35" s="178"/>
      <c r="W35" s="173"/>
      <c r="X35" s="166"/>
      <c r="Y35" s="197"/>
      <c r="Z35" s="130">
        <v>110.09</v>
      </c>
      <c r="AA35" s="222"/>
      <c r="AB35" s="222"/>
    </row>
    <row r="36" spans="1:28" ht="27" customHeight="1" x14ac:dyDescent="0.25">
      <c r="A36" s="36"/>
      <c r="B36" s="15"/>
      <c r="C36" s="180"/>
      <c r="D36" s="30"/>
      <c r="E36" s="67"/>
      <c r="F36" s="67"/>
      <c r="G36" s="72"/>
      <c r="H36" s="193"/>
      <c r="I36" s="107" t="s">
        <v>73</v>
      </c>
      <c r="J36" s="67">
        <v>1500</v>
      </c>
      <c r="K36" s="82"/>
      <c r="L36" s="93"/>
      <c r="M36" s="107"/>
      <c r="N36" s="67"/>
      <c r="O36" s="107" t="s">
        <v>74</v>
      </c>
      <c r="P36" s="104">
        <v>2500</v>
      </c>
      <c r="Q36" s="227"/>
      <c r="R36" s="104"/>
      <c r="S36" s="228"/>
      <c r="T36" s="132"/>
      <c r="U36" s="114"/>
      <c r="V36" s="178"/>
      <c r="W36" s="173"/>
      <c r="X36" s="166"/>
      <c r="Y36" s="166"/>
      <c r="Z36" s="130"/>
      <c r="AA36" s="222"/>
      <c r="AB36" s="222"/>
    </row>
    <row r="37" spans="1:28" ht="27" customHeight="1" x14ac:dyDescent="0.25">
      <c r="A37" s="37">
        <v>20</v>
      </c>
      <c r="B37" s="19" t="s">
        <v>65</v>
      </c>
      <c r="C37" s="169">
        <v>-1.7999999999999999E-2</v>
      </c>
      <c r="D37" s="21">
        <v>1E-3</v>
      </c>
      <c r="E37" s="75">
        <v>1800</v>
      </c>
      <c r="F37" s="63">
        <v>-11000</v>
      </c>
      <c r="G37" s="73">
        <f>SUM(E37:F37)</f>
        <v>-9200</v>
      </c>
      <c r="H37" s="60"/>
      <c r="I37" s="108" t="s">
        <v>74</v>
      </c>
      <c r="J37" s="63">
        <v>-200</v>
      </c>
      <c r="K37" s="86">
        <f>SUM(J35:J37)</f>
        <v>1300</v>
      </c>
      <c r="L37" s="95"/>
      <c r="M37" s="108"/>
      <c r="N37" s="63"/>
      <c r="O37" s="108" t="s">
        <v>80</v>
      </c>
      <c r="P37" s="103">
        <v>100</v>
      </c>
      <c r="Q37" s="229">
        <f>SUM(P35:P37)</f>
        <v>2500</v>
      </c>
      <c r="R37" s="230">
        <v>-5400</v>
      </c>
      <c r="S37" s="226">
        <v>3965400</v>
      </c>
      <c r="T37" s="134">
        <v>3440800</v>
      </c>
      <c r="U37" s="135">
        <v>3432400</v>
      </c>
      <c r="V37" s="138">
        <v>-0.13</v>
      </c>
      <c r="W37" s="170">
        <v>2.1000000000000001E-2</v>
      </c>
      <c r="X37" s="219">
        <v>0.02</v>
      </c>
      <c r="Y37" s="165">
        <v>5.0000000000000001E-3</v>
      </c>
      <c r="Z37" s="129">
        <v>110.22</v>
      </c>
      <c r="AA37" s="224"/>
      <c r="AB37" s="222"/>
    </row>
    <row r="38" spans="1:28" ht="27" customHeight="1" x14ac:dyDescent="0.25">
      <c r="A38" s="36"/>
      <c r="B38" s="15"/>
      <c r="C38" s="180"/>
      <c r="D38" s="216">
        <v>-7.0000000000000007E-2</v>
      </c>
      <c r="E38" s="67"/>
      <c r="F38" s="67"/>
      <c r="G38" s="72"/>
      <c r="H38" s="61"/>
      <c r="I38" s="107"/>
      <c r="J38" s="67"/>
      <c r="K38" s="82"/>
      <c r="L38" s="192"/>
      <c r="M38" s="107"/>
      <c r="N38" s="67"/>
      <c r="O38" s="107" t="s">
        <v>73</v>
      </c>
      <c r="P38" s="104">
        <v>-100</v>
      </c>
      <c r="Q38" s="231"/>
      <c r="R38" s="104"/>
      <c r="S38" s="228"/>
      <c r="T38" s="132"/>
      <c r="U38" s="114"/>
      <c r="V38" s="178"/>
      <c r="W38" s="173"/>
      <c r="X38" s="166"/>
      <c r="Y38" s="166"/>
      <c r="Z38" s="130">
        <v>109.89</v>
      </c>
      <c r="AA38" s="223"/>
      <c r="AB38" s="222"/>
    </row>
    <row r="39" spans="1:28" ht="27" customHeight="1" x14ac:dyDescent="0.25">
      <c r="A39" s="36"/>
      <c r="B39" s="15"/>
      <c r="C39" s="65"/>
      <c r="D39" s="172"/>
      <c r="E39" s="194"/>
      <c r="F39" s="67"/>
      <c r="G39" s="74"/>
      <c r="H39" s="121"/>
      <c r="I39" s="107" t="s">
        <v>73</v>
      </c>
      <c r="J39" s="104">
        <v>100</v>
      </c>
      <c r="K39" s="82"/>
      <c r="L39" s="96"/>
      <c r="M39" s="107"/>
      <c r="N39" s="67"/>
      <c r="O39" s="107" t="s">
        <v>48</v>
      </c>
      <c r="P39" s="67">
        <v>8200</v>
      </c>
      <c r="Q39" s="113"/>
      <c r="R39" s="90"/>
      <c r="S39" s="67"/>
      <c r="T39" s="195"/>
      <c r="U39" s="196"/>
      <c r="V39" s="161"/>
      <c r="W39" s="176"/>
      <c r="X39" s="166"/>
      <c r="Y39" s="197"/>
      <c r="Z39" s="130"/>
      <c r="AA39" s="224"/>
      <c r="AB39" s="222"/>
    </row>
    <row r="40" spans="1:28" ht="27" customHeight="1" x14ac:dyDescent="0.25">
      <c r="A40" s="37">
        <v>21</v>
      </c>
      <c r="B40" s="19" t="s">
        <v>66</v>
      </c>
      <c r="C40" s="169">
        <v>-1.7999999999999999E-2</v>
      </c>
      <c r="D40" s="21">
        <v>1E-3</v>
      </c>
      <c r="E40" s="75">
        <v>1400</v>
      </c>
      <c r="F40" s="63">
        <v>-800</v>
      </c>
      <c r="G40" s="73">
        <f>SUM(E40:F40)</f>
        <v>600</v>
      </c>
      <c r="H40" s="120"/>
      <c r="I40" s="108" t="s">
        <v>74</v>
      </c>
      <c r="J40" s="103">
        <v>-100</v>
      </c>
      <c r="K40" s="86">
        <f>SUM(J38:J40)</f>
        <v>0</v>
      </c>
      <c r="L40" s="87"/>
      <c r="M40" s="108"/>
      <c r="N40" s="63"/>
      <c r="O40" s="108" t="s">
        <v>80</v>
      </c>
      <c r="P40" s="63">
        <v>100</v>
      </c>
      <c r="Q40" s="119">
        <f>SUM(P38:P40)</f>
        <v>8200</v>
      </c>
      <c r="R40" s="88">
        <v>8800</v>
      </c>
      <c r="S40" s="124">
        <v>3974200</v>
      </c>
      <c r="T40" s="134">
        <v>3449800</v>
      </c>
      <c r="U40" s="135">
        <v>3445200</v>
      </c>
      <c r="V40" s="138">
        <v>-0.13</v>
      </c>
      <c r="W40" s="170">
        <v>2.1000000000000001E-2</v>
      </c>
      <c r="X40" s="219">
        <v>0.02</v>
      </c>
      <c r="Y40" s="165">
        <v>-0.01</v>
      </c>
      <c r="Z40" s="129">
        <v>110.23</v>
      </c>
      <c r="AA40" s="224"/>
      <c r="AB40" s="222"/>
    </row>
    <row r="41" spans="1:28" ht="27" customHeight="1" x14ac:dyDescent="0.25">
      <c r="A41" s="36"/>
      <c r="B41" s="15"/>
      <c r="C41" s="180"/>
      <c r="D41" s="30">
        <v>-7.0000000000000007E-2</v>
      </c>
      <c r="E41" s="67"/>
      <c r="F41" s="67"/>
      <c r="G41" s="72"/>
      <c r="H41" s="185"/>
      <c r="I41" s="107"/>
      <c r="J41" s="104"/>
      <c r="K41" s="82"/>
      <c r="L41" s="93"/>
      <c r="M41" s="107"/>
      <c r="N41" s="67"/>
      <c r="O41" s="107"/>
      <c r="P41" s="67"/>
      <c r="Q41" s="188"/>
      <c r="R41" s="67"/>
      <c r="S41" s="127"/>
      <c r="T41" s="132"/>
      <c r="U41" s="114"/>
      <c r="V41" s="178"/>
      <c r="W41" s="173"/>
      <c r="X41" s="166"/>
      <c r="Y41" s="166"/>
      <c r="Z41" s="130">
        <v>109.83</v>
      </c>
      <c r="AA41" s="224"/>
      <c r="AB41" s="222"/>
    </row>
    <row r="42" spans="1:28" ht="27" customHeight="1" x14ac:dyDescent="0.25">
      <c r="A42" s="36"/>
      <c r="B42" s="12"/>
      <c r="C42" s="180"/>
      <c r="D42" s="30"/>
      <c r="E42" s="67"/>
      <c r="F42" s="67"/>
      <c r="G42" s="72"/>
      <c r="H42" s="185"/>
      <c r="I42" s="107" t="s">
        <v>73</v>
      </c>
      <c r="J42" s="104">
        <v>100</v>
      </c>
      <c r="K42" s="82"/>
      <c r="L42" s="93"/>
      <c r="M42" s="107"/>
      <c r="N42" s="99"/>
      <c r="O42" s="107"/>
      <c r="P42" s="67"/>
      <c r="Q42" s="188"/>
      <c r="R42" s="67"/>
      <c r="S42" s="127"/>
      <c r="T42" s="132"/>
      <c r="U42" s="114"/>
      <c r="V42" s="178"/>
      <c r="W42" s="173"/>
      <c r="X42" s="166"/>
      <c r="Y42" s="166"/>
      <c r="Z42" s="130"/>
      <c r="AA42" s="224"/>
      <c r="AB42" s="222"/>
    </row>
    <row r="43" spans="1:28" s="223" customFormat="1" ht="27" customHeight="1" x14ac:dyDescent="0.25">
      <c r="A43" s="37">
        <v>22</v>
      </c>
      <c r="B43" s="189" t="s">
        <v>67</v>
      </c>
      <c r="C43" s="169">
        <v>-1.7999999999999999E-2</v>
      </c>
      <c r="D43" s="317">
        <v>1E-3</v>
      </c>
      <c r="E43" s="63">
        <v>900</v>
      </c>
      <c r="F43" s="63">
        <v>-3900</v>
      </c>
      <c r="G43" s="73">
        <f>SUM(E43:F43)</f>
        <v>-3000</v>
      </c>
      <c r="H43" s="190"/>
      <c r="I43" s="108" t="s">
        <v>74</v>
      </c>
      <c r="J43" s="103">
        <v>-200</v>
      </c>
      <c r="K43" s="86">
        <f>SUM(J41:J43)</f>
        <v>-100</v>
      </c>
      <c r="L43" s="87"/>
      <c r="M43" s="108"/>
      <c r="N43" s="63"/>
      <c r="O43" s="108" t="s">
        <v>80</v>
      </c>
      <c r="P43" s="63">
        <v>600</v>
      </c>
      <c r="Q43" s="119">
        <f>SUM(P41:P43)</f>
        <v>600</v>
      </c>
      <c r="R43" s="63">
        <v>-2500</v>
      </c>
      <c r="S43" s="124">
        <v>3971700</v>
      </c>
      <c r="T43" s="134">
        <v>3443100</v>
      </c>
      <c r="U43" s="135">
        <v>3439800</v>
      </c>
      <c r="V43" s="215">
        <v>-0.13</v>
      </c>
      <c r="W43" s="199">
        <v>2.1000000000000001E-2</v>
      </c>
      <c r="X43" s="165">
        <v>1.4999999999999999E-2</v>
      </c>
      <c r="Y43" s="165">
        <v>-5.0000000000000001E-3</v>
      </c>
      <c r="Z43" s="129">
        <v>110.1</v>
      </c>
      <c r="AA43" s="224"/>
    </row>
    <row r="44" spans="1:28" s="223" customFormat="1" ht="27" customHeight="1" x14ac:dyDescent="0.25">
      <c r="A44" s="36"/>
      <c r="B44" s="15"/>
      <c r="C44" s="65"/>
      <c r="D44" s="30">
        <v>-5.5E-2</v>
      </c>
      <c r="E44" s="67"/>
      <c r="F44" s="67"/>
      <c r="G44" s="72"/>
      <c r="H44" s="61"/>
      <c r="I44" s="107"/>
      <c r="J44" s="104"/>
      <c r="K44" s="82"/>
      <c r="L44" s="93"/>
      <c r="M44" s="107"/>
      <c r="N44" s="67"/>
      <c r="O44" s="107"/>
      <c r="P44" s="67"/>
      <c r="Q44" s="113"/>
      <c r="R44" s="67"/>
      <c r="S44" s="67"/>
      <c r="T44" s="81"/>
      <c r="U44" s="116"/>
      <c r="V44" s="179"/>
      <c r="W44" s="173"/>
      <c r="X44" s="166"/>
      <c r="Y44" s="166"/>
      <c r="Z44" s="217">
        <v>109.51</v>
      </c>
      <c r="AA44" s="224"/>
    </row>
    <row r="45" spans="1:28" s="223" customFormat="1" ht="27" customHeight="1" x14ac:dyDescent="0.25">
      <c r="A45" s="36"/>
      <c r="B45" s="15"/>
      <c r="C45" s="65"/>
      <c r="D45" s="30"/>
      <c r="E45" s="67"/>
      <c r="F45" s="67"/>
      <c r="G45" s="72"/>
      <c r="H45" s="61"/>
      <c r="I45" s="107"/>
      <c r="J45" s="104"/>
      <c r="K45" s="82"/>
      <c r="L45" s="93"/>
      <c r="M45" s="107"/>
      <c r="N45" s="67"/>
      <c r="O45" s="107"/>
      <c r="P45" s="67"/>
      <c r="Q45" s="113"/>
      <c r="R45" s="67"/>
      <c r="S45" s="67"/>
      <c r="T45" s="81"/>
      <c r="U45" s="116"/>
      <c r="V45" s="179"/>
      <c r="W45" s="173"/>
      <c r="X45" s="166"/>
      <c r="Y45" s="166"/>
      <c r="Z45" s="217"/>
      <c r="AA45" s="224"/>
    </row>
    <row r="46" spans="1:28" s="223" customFormat="1" ht="27" customHeight="1" x14ac:dyDescent="0.25">
      <c r="A46" s="37">
        <v>23</v>
      </c>
      <c r="B46" s="19" t="s">
        <v>68</v>
      </c>
      <c r="C46" s="169">
        <v>-1.7999999999999999E-2</v>
      </c>
      <c r="D46" s="177">
        <v>1E-3</v>
      </c>
      <c r="E46" s="63">
        <v>-200</v>
      </c>
      <c r="F46" s="63">
        <v>-3600</v>
      </c>
      <c r="G46" s="73">
        <f>SUM(E46:F46)</f>
        <v>-3800</v>
      </c>
      <c r="H46" s="60"/>
      <c r="I46" s="108" t="s">
        <v>74</v>
      </c>
      <c r="J46" s="103">
        <v>-100</v>
      </c>
      <c r="K46" s="86">
        <f>SUM(J44:J46)</f>
        <v>-100</v>
      </c>
      <c r="L46" s="87"/>
      <c r="M46" s="108"/>
      <c r="N46" s="63"/>
      <c r="O46" s="108" t="s">
        <v>78</v>
      </c>
      <c r="P46" s="63">
        <v>10000</v>
      </c>
      <c r="Q46" s="86">
        <f>SUM(P44:P46)</f>
        <v>10000</v>
      </c>
      <c r="R46" s="63">
        <v>6100</v>
      </c>
      <c r="S46" s="124">
        <v>3977800</v>
      </c>
      <c r="T46" s="134">
        <v>3454100</v>
      </c>
      <c r="U46" s="135">
        <v>3450700</v>
      </c>
      <c r="V46" s="215">
        <v>-0.13</v>
      </c>
      <c r="W46" s="170">
        <v>2.1000000000000001E-2</v>
      </c>
      <c r="X46" s="165">
        <v>1.4999999999999999E-2</v>
      </c>
      <c r="Y46" s="165">
        <v>-2.5000000000000001E-2</v>
      </c>
      <c r="Z46" s="218">
        <v>109.85</v>
      </c>
      <c r="AA46" s="224"/>
    </row>
    <row r="47" spans="1:28" s="223" customFormat="1" ht="27" customHeight="1" x14ac:dyDescent="0.25">
      <c r="A47" s="39"/>
      <c r="B47" s="15"/>
      <c r="C47" s="64"/>
      <c r="D47" s="139">
        <v>-5.5E-2</v>
      </c>
      <c r="E47" s="70"/>
      <c r="F47" s="70"/>
      <c r="G47" s="76"/>
      <c r="H47" s="126"/>
      <c r="I47" s="123"/>
      <c r="J47" s="104"/>
      <c r="K47" s="78"/>
      <c r="L47" s="105"/>
      <c r="M47" s="107"/>
      <c r="N47" s="70"/>
      <c r="O47" s="107"/>
      <c r="P47" s="70"/>
      <c r="Q47" s="112"/>
      <c r="R47" s="70"/>
      <c r="S47" s="70"/>
      <c r="T47" s="77"/>
      <c r="U47" s="117"/>
      <c r="V47" s="160"/>
      <c r="W47" s="174"/>
      <c r="X47" s="167"/>
      <c r="Y47" s="167"/>
      <c r="Z47" s="128">
        <v>109.44</v>
      </c>
      <c r="AA47" s="224"/>
    </row>
    <row r="48" spans="1:28" s="223" customFormat="1" ht="27" customHeight="1" x14ac:dyDescent="0.25">
      <c r="A48" s="36"/>
      <c r="B48" s="15"/>
      <c r="C48" s="65"/>
      <c r="D48" s="30"/>
      <c r="E48" s="67"/>
      <c r="F48" s="67"/>
      <c r="G48" s="72"/>
      <c r="H48" s="191"/>
      <c r="I48" s="107" t="s">
        <v>74</v>
      </c>
      <c r="J48" s="104">
        <v>-200</v>
      </c>
      <c r="K48" s="82"/>
      <c r="L48" s="93"/>
      <c r="M48" s="107"/>
      <c r="N48" s="67"/>
      <c r="O48" s="107" t="s">
        <v>86</v>
      </c>
      <c r="P48" s="67">
        <v>-200</v>
      </c>
      <c r="Q48" s="113"/>
      <c r="R48" s="67"/>
      <c r="S48" s="67"/>
      <c r="T48" s="81"/>
      <c r="U48" s="116"/>
      <c r="V48" s="179"/>
      <c r="W48" s="173"/>
      <c r="X48" s="166"/>
      <c r="Y48" s="166"/>
      <c r="Z48" s="130"/>
      <c r="AA48" s="224"/>
    </row>
    <row r="49" spans="1:27" s="223" customFormat="1" ht="27" customHeight="1" x14ac:dyDescent="0.25">
      <c r="A49" s="36">
        <v>24</v>
      </c>
      <c r="B49" s="19" t="s">
        <v>69</v>
      </c>
      <c r="C49" s="180">
        <v>-1.6E-2</v>
      </c>
      <c r="D49" s="30">
        <v>1E-3</v>
      </c>
      <c r="E49" s="67">
        <v>300</v>
      </c>
      <c r="F49" s="67">
        <v>10500</v>
      </c>
      <c r="G49" s="72">
        <f>SUM(E49:F49)</f>
        <v>10800</v>
      </c>
      <c r="H49" s="61"/>
      <c r="I49" s="108" t="s">
        <v>81</v>
      </c>
      <c r="J49" s="103">
        <v>-200</v>
      </c>
      <c r="K49" s="82">
        <f>SUM(J47:J49)</f>
        <v>-400</v>
      </c>
      <c r="L49" s="93"/>
      <c r="M49" s="107"/>
      <c r="N49" s="67"/>
      <c r="O49" s="108" t="s">
        <v>82</v>
      </c>
      <c r="P49" s="67">
        <v>5600</v>
      </c>
      <c r="Q49" s="82">
        <f>SUM(P47:P49)</f>
        <v>5400</v>
      </c>
      <c r="R49" s="67">
        <v>15800</v>
      </c>
      <c r="S49" s="127">
        <v>3993600</v>
      </c>
      <c r="T49" s="132">
        <v>3463500</v>
      </c>
      <c r="U49" s="114">
        <v>3462500</v>
      </c>
      <c r="V49" s="178">
        <v>-0.125</v>
      </c>
      <c r="W49" s="173">
        <v>2.1000000000000001E-2</v>
      </c>
      <c r="X49" s="166">
        <v>1.4999999999999999E-2</v>
      </c>
      <c r="Y49" s="166">
        <v>-2.5000000000000001E-2</v>
      </c>
      <c r="Z49" s="130">
        <v>109.57</v>
      </c>
      <c r="AA49" s="224"/>
    </row>
    <row r="50" spans="1:27" s="223" customFormat="1" ht="27" customHeight="1" x14ac:dyDescent="0.25">
      <c r="A50" s="39"/>
      <c r="B50" s="15"/>
      <c r="C50" s="181"/>
      <c r="D50" s="139">
        <v>-5.5E-2</v>
      </c>
      <c r="E50" s="70"/>
      <c r="F50" s="70"/>
      <c r="G50" s="76"/>
      <c r="H50" s="62"/>
      <c r="I50" s="123" t="s">
        <v>73</v>
      </c>
      <c r="J50" s="102">
        <v>200</v>
      </c>
      <c r="K50" s="78"/>
      <c r="L50" s="105"/>
      <c r="M50" s="123"/>
      <c r="N50" s="70"/>
      <c r="O50" s="107"/>
      <c r="P50" s="70"/>
      <c r="Q50" s="78"/>
      <c r="R50" s="70"/>
      <c r="S50" s="131"/>
      <c r="T50" s="182"/>
      <c r="U50" s="183"/>
      <c r="V50" s="184"/>
      <c r="W50" s="174"/>
      <c r="X50" s="167"/>
      <c r="Y50" s="167"/>
      <c r="Z50" s="128">
        <v>108.73</v>
      </c>
      <c r="AA50" s="224"/>
    </row>
    <row r="51" spans="1:27" s="223" customFormat="1" ht="27" customHeight="1" x14ac:dyDescent="0.25">
      <c r="A51" s="36"/>
      <c r="B51" s="15"/>
      <c r="C51" s="180"/>
      <c r="D51" s="30"/>
      <c r="E51" s="67"/>
      <c r="F51" s="67"/>
      <c r="G51" s="72"/>
      <c r="H51" s="61"/>
      <c r="I51" s="107" t="s">
        <v>84</v>
      </c>
      <c r="J51" s="104">
        <v>-5900</v>
      </c>
      <c r="K51" s="82"/>
      <c r="L51" s="93"/>
      <c r="M51" s="107"/>
      <c r="N51" s="67"/>
      <c r="O51" s="107"/>
      <c r="P51" s="67"/>
      <c r="Q51" s="82"/>
      <c r="R51" s="67"/>
      <c r="S51" s="127"/>
      <c r="T51" s="132"/>
      <c r="U51" s="136"/>
      <c r="V51" s="178"/>
      <c r="W51" s="173"/>
      <c r="X51" s="166"/>
      <c r="Y51" s="166"/>
      <c r="Z51" s="130"/>
      <c r="AA51" s="224"/>
    </row>
    <row r="52" spans="1:27" s="223" customFormat="1" ht="27" customHeight="1" x14ac:dyDescent="0.25">
      <c r="A52" s="37">
        <v>27</v>
      </c>
      <c r="B52" s="19" t="s">
        <v>65</v>
      </c>
      <c r="C52" s="169">
        <v>-1.9E-2</v>
      </c>
      <c r="D52" s="21">
        <v>1E-3</v>
      </c>
      <c r="E52" s="63">
        <v>700</v>
      </c>
      <c r="F52" s="63">
        <v>15400</v>
      </c>
      <c r="G52" s="318">
        <f>SUM(E52:F52)</f>
        <v>16100</v>
      </c>
      <c r="H52" s="60"/>
      <c r="I52" s="108" t="s">
        <v>74</v>
      </c>
      <c r="J52" s="103">
        <v>-600</v>
      </c>
      <c r="K52" s="86">
        <f>SUM(J50:J52)</f>
        <v>-6300</v>
      </c>
      <c r="L52" s="87"/>
      <c r="M52" s="108" t="s">
        <v>84</v>
      </c>
      <c r="N52" s="63">
        <v>7000</v>
      </c>
      <c r="O52" s="108"/>
      <c r="P52" s="103"/>
      <c r="Q52" s="86">
        <f>SUM(N50:N52,P50:P52)</f>
        <v>7000</v>
      </c>
      <c r="R52" s="63">
        <v>16800</v>
      </c>
      <c r="S52" s="124">
        <v>4010400</v>
      </c>
      <c r="T52" s="134">
        <v>3480000</v>
      </c>
      <c r="U52" s="135">
        <v>3478800</v>
      </c>
      <c r="V52" s="138">
        <v>-0.12</v>
      </c>
      <c r="W52" s="170">
        <v>2.1000000000000001E-2</v>
      </c>
      <c r="X52" s="214">
        <v>1.4999999999999999E-2</v>
      </c>
      <c r="Y52" s="165">
        <v>-0.05</v>
      </c>
      <c r="Z52" s="129">
        <v>109.12</v>
      </c>
      <c r="AA52" s="224"/>
    </row>
    <row r="53" spans="1:27" s="223" customFormat="1" ht="27" customHeight="1" x14ac:dyDescent="0.25">
      <c r="A53" s="36"/>
      <c r="B53" s="15"/>
      <c r="C53" s="180"/>
      <c r="D53" s="30">
        <v>-5.5E-2</v>
      </c>
      <c r="E53" s="67"/>
      <c r="F53" s="67"/>
      <c r="G53" s="72"/>
      <c r="H53" s="61"/>
      <c r="I53" s="107"/>
      <c r="J53" s="104"/>
      <c r="K53" s="82"/>
      <c r="L53" s="93"/>
      <c r="M53" s="107"/>
      <c r="N53" s="67"/>
      <c r="O53" s="107"/>
      <c r="P53" s="67"/>
      <c r="Q53" s="82"/>
      <c r="R53" s="67"/>
      <c r="S53" s="127"/>
      <c r="T53" s="132"/>
      <c r="U53" s="114"/>
      <c r="V53" s="178"/>
      <c r="W53" s="173"/>
      <c r="X53" s="166"/>
      <c r="Y53" s="166"/>
      <c r="Z53" s="130">
        <v>108.83</v>
      </c>
      <c r="AA53" s="224"/>
    </row>
    <row r="54" spans="1:27" s="223" customFormat="1" ht="27" customHeight="1" x14ac:dyDescent="0.25">
      <c r="A54" s="36"/>
      <c r="B54" s="15"/>
      <c r="C54" s="180"/>
      <c r="D54" s="30"/>
      <c r="E54" s="67"/>
      <c r="F54" s="67"/>
      <c r="G54" s="72"/>
      <c r="H54" s="61"/>
      <c r="I54" s="107"/>
      <c r="J54" s="104"/>
      <c r="K54" s="82"/>
      <c r="L54" s="93"/>
      <c r="M54" s="107"/>
      <c r="N54" s="67"/>
      <c r="O54" s="107" t="s">
        <v>85</v>
      </c>
      <c r="P54" s="67">
        <v>100</v>
      </c>
      <c r="Q54" s="82"/>
      <c r="R54" s="67"/>
      <c r="S54" s="127"/>
      <c r="T54" s="132"/>
      <c r="U54" s="114"/>
      <c r="V54" s="178"/>
      <c r="W54" s="173"/>
      <c r="X54" s="166"/>
      <c r="Y54" s="166"/>
      <c r="Z54" s="130"/>
      <c r="AA54" s="224"/>
    </row>
    <row r="55" spans="1:27" s="223" customFormat="1" ht="27" customHeight="1" x14ac:dyDescent="0.25">
      <c r="A55" s="37">
        <v>28</v>
      </c>
      <c r="B55" s="19" t="s">
        <v>66</v>
      </c>
      <c r="C55" s="169">
        <v>-0.02</v>
      </c>
      <c r="D55" s="177">
        <v>1E-3</v>
      </c>
      <c r="E55" s="63">
        <v>500</v>
      </c>
      <c r="F55" s="63">
        <v>300</v>
      </c>
      <c r="G55" s="73">
        <f>SUM(E55:F55)</f>
        <v>800</v>
      </c>
      <c r="H55" s="60"/>
      <c r="I55" s="108" t="s">
        <v>74</v>
      </c>
      <c r="J55" s="103">
        <v>-300</v>
      </c>
      <c r="K55" s="86">
        <f>SUM(J53:J55)</f>
        <v>-300</v>
      </c>
      <c r="L55" s="87"/>
      <c r="M55" s="108"/>
      <c r="N55" s="63"/>
      <c r="O55" s="108" t="s">
        <v>83</v>
      </c>
      <c r="P55" s="103">
        <v>-100</v>
      </c>
      <c r="Q55" s="86">
        <f>SUM(P53:P55)</f>
        <v>0</v>
      </c>
      <c r="R55" s="63">
        <v>500</v>
      </c>
      <c r="S55" s="124">
        <v>4010900</v>
      </c>
      <c r="T55" s="134">
        <v>3482800</v>
      </c>
      <c r="U55" s="135">
        <v>3482100</v>
      </c>
      <c r="V55" s="138">
        <v>-0.128</v>
      </c>
      <c r="W55" s="170">
        <v>2.1000000000000001E-2</v>
      </c>
      <c r="X55" s="165">
        <v>0.01</v>
      </c>
      <c r="Y55" s="165">
        <v>-0.04</v>
      </c>
      <c r="Z55" s="129">
        <v>109.1</v>
      </c>
      <c r="AA55" s="224"/>
    </row>
    <row r="56" spans="1:27" s="223" customFormat="1" ht="27" customHeight="1" x14ac:dyDescent="0.25">
      <c r="A56" s="36"/>
      <c r="B56" s="15"/>
      <c r="C56" s="180"/>
      <c r="D56" s="30">
        <v>-0.06</v>
      </c>
      <c r="E56" s="67"/>
      <c r="F56" s="67"/>
      <c r="G56" s="72"/>
      <c r="H56" s="61"/>
      <c r="I56" s="107"/>
      <c r="J56" s="104"/>
      <c r="K56" s="82"/>
      <c r="L56" s="93"/>
      <c r="M56" s="107"/>
      <c r="N56" s="67"/>
      <c r="O56" s="107" t="s">
        <v>87</v>
      </c>
      <c r="P56" s="67">
        <v>-200</v>
      </c>
      <c r="Q56" s="82"/>
      <c r="R56" s="67"/>
      <c r="S56" s="127"/>
      <c r="T56" s="132"/>
      <c r="U56" s="114"/>
      <c r="V56" s="178"/>
      <c r="W56" s="173"/>
      <c r="X56" s="166"/>
      <c r="Y56" s="166"/>
      <c r="Z56" s="130">
        <v>109.05</v>
      </c>
      <c r="AA56" s="224"/>
    </row>
    <row r="57" spans="1:27" s="223" customFormat="1" ht="27" customHeight="1" x14ac:dyDescent="0.25">
      <c r="A57" s="36"/>
      <c r="B57" s="15"/>
      <c r="C57" s="180"/>
      <c r="D57" s="30"/>
      <c r="E57" s="67"/>
      <c r="F57" s="67"/>
      <c r="G57" s="72"/>
      <c r="H57" s="61"/>
      <c r="I57" s="107"/>
      <c r="J57" s="104"/>
      <c r="K57" s="82"/>
      <c r="L57" s="93"/>
      <c r="M57" s="107"/>
      <c r="N57" s="67"/>
      <c r="O57" s="107" t="s">
        <v>78</v>
      </c>
      <c r="P57" s="67">
        <v>7500</v>
      </c>
      <c r="Q57" s="82"/>
      <c r="R57" s="67"/>
      <c r="S57" s="127"/>
      <c r="T57" s="132"/>
      <c r="U57" s="114"/>
      <c r="V57" s="178"/>
      <c r="W57" s="173"/>
      <c r="X57" s="166"/>
      <c r="Y57" s="166"/>
      <c r="Z57" s="130"/>
      <c r="AA57" s="224"/>
    </row>
    <row r="58" spans="1:27" s="223" customFormat="1" ht="27" customHeight="1" x14ac:dyDescent="0.25">
      <c r="A58" s="36"/>
      <c r="B58" s="15"/>
      <c r="C58" s="180"/>
      <c r="D58" s="30"/>
      <c r="E58" s="67"/>
      <c r="F58" s="67"/>
      <c r="G58" s="72"/>
      <c r="H58" s="61"/>
      <c r="I58" s="107" t="s">
        <v>73</v>
      </c>
      <c r="J58" s="104">
        <v>100</v>
      </c>
      <c r="K58" s="82"/>
      <c r="L58" s="93"/>
      <c r="M58" s="107"/>
      <c r="N58" s="67"/>
      <c r="O58" s="107" t="s">
        <v>88</v>
      </c>
      <c r="P58" s="67">
        <v>1000</v>
      </c>
      <c r="Q58" s="82"/>
      <c r="R58" s="67"/>
      <c r="S58" s="127"/>
      <c r="T58" s="132"/>
      <c r="U58" s="114"/>
      <c r="V58" s="178"/>
      <c r="W58" s="173"/>
      <c r="X58" s="166"/>
      <c r="Y58" s="166"/>
      <c r="Z58" s="130"/>
      <c r="AA58" s="224"/>
    </row>
    <row r="59" spans="1:27" s="223" customFormat="1" ht="27" customHeight="1" x14ac:dyDescent="0.25">
      <c r="A59" s="36">
        <v>29</v>
      </c>
      <c r="B59" s="15" t="s">
        <v>67</v>
      </c>
      <c r="C59" s="180">
        <v>-2.5000000000000001E-2</v>
      </c>
      <c r="D59" s="30">
        <v>1E-3</v>
      </c>
      <c r="E59" s="67">
        <v>400</v>
      </c>
      <c r="F59" s="67">
        <v>-3300</v>
      </c>
      <c r="G59" s="72">
        <f>SUM(E59:F59)</f>
        <v>-2900</v>
      </c>
      <c r="H59" s="61"/>
      <c r="I59" s="107" t="s">
        <v>74</v>
      </c>
      <c r="J59" s="104">
        <v>-100</v>
      </c>
      <c r="K59" s="82">
        <f>SUM(J56:J59)</f>
        <v>0</v>
      </c>
      <c r="L59" s="93"/>
      <c r="M59" s="107"/>
      <c r="N59" s="67"/>
      <c r="O59" s="107" t="s">
        <v>85</v>
      </c>
      <c r="P59" s="67">
        <v>600</v>
      </c>
      <c r="Q59" s="82">
        <f>SUM(P56:P59)</f>
        <v>8900</v>
      </c>
      <c r="R59" s="67">
        <v>6000</v>
      </c>
      <c r="S59" s="127">
        <v>4016900</v>
      </c>
      <c r="T59" s="132">
        <v>3489500</v>
      </c>
      <c r="U59" s="114">
        <v>3489100</v>
      </c>
      <c r="V59" s="220">
        <v>-0.13800000000000001</v>
      </c>
      <c r="W59" s="221">
        <v>2.1000000000000001E-2</v>
      </c>
      <c r="X59" s="166">
        <v>0.02</v>
      </c>
      <c r="Y59" s="166">
        <v>-0.04</v>
      </c>
      <c r="Z59" s="130">
        <v>109.27</v>
      </c>
      <c r="AA59" s="224"/>
    </row>
    <row r="60" spans="1:27" s="223" customFormat="1" ht="27" customHeight="1" x14ac:dyDescent="0.25">
      <c r="A60" s="39"/>
      <c r="B60" s="39"/>
      <c r="C60" s="181"/>
      <c r="D60" s="139">
        <v>-0.06</v>
      </c>
      <c r="E60" s="70"/>
      <c r="F60" s="70"/>
      <c r="G60" s="76"/>
      <c r="H60" s="62"/>
      <c r="I60" s="123"/>
      <c r="J60" s="102"/>
      <c r="K60" s="78"/>
      <c r="L60" s="105"/>
      <c r="M60" s="123"/>
      <c r="N60" s="70"/>
      <c r="O60" s="123" t="s">
        <v>83</v>
      </c>
      <c r="P60" s="70">
        <v>-300</v>
      </c>
      <c r="Q60" s="78"/>
      <c r="R60" s="70"/>
      <c r="S60" s="131"/>
      <c r="T60" s="182"/>
      <c r="U60" s="213"/>
      <c r="V60" s="314"/>
      <c r="W60" s="315"/>
      <c r="X60" s="167"/>
      <c r="Y60" s="167"/>
      <c r="Z60" s="128">
        <v>108.81</v>
      </c>
      <c r="AA60" s="224"/>
    </row>
    <row r="61" spans="1:27" s="223" customFormat="1" ht="27" customHeight="1" x14ac:dyDescent="0.25">
      <c r="A61" s="36"/>
      <c r="B61" s="15"/>
      <c r="C61" s="180"/>
      <c r="D61" s="30"/>
      <c r="E61" s="67"/>
      <c r="F61" s="67"/>
      <c r="G61" s="72"/>
      <c r="H61" s="61"/>
      <c r="I61" s="107" t="s">
        <v>73</v>
      </c>
      <c r="J61" s="104">
        <v>200</v>
      </c>
      <c r="K61" s="82"/>
      <c r="L61" s="93"/>
      <c r="M61" s="107"/>
      <c r="N61" s="67"/>
      <c r="O61" s="107" t="s">
        <v>89</v>
      </c>
      <c r="P61" s="67">
        <v>12000</v>
      </c>
      <c r="Q61" s="82"/>
      <c r="R61" s="67"/>
      <c r="S61" s="127"/>
      <c r="T61" s="132"/>
      <c r="U61" s="114"/>
      <c r="V61" s="220"/>
      <c r="W61" s="221"/>
      <c r="X61" s="166"/>
      <c r="Y61" s="166"/>
      <c r="Z61" s="130"/>
      <c r="AA61" s="224"/>
    </row>
    <row r="62" spans="1:27" s="223" customFormat="1" ht="27" customHeight="1" x14ac:dyDescent="0.25">
      <c r="A62" s="37">
        <v>30</v>
      </c>
      <c r="B62" s="19" t="s">
        <v>68</v>
      </c>
      <c r="C62" s="169">
        <v>-3.2000000000000001E-2</v>
      </c>
      <c r="D62" s="177">
        <v>1E-3</v>
      </c>
      <c r="E62" s="63">
        <v>200</v>
      </c>
      <c r="F62" s="63">
        <v>5400</v>
      </c>
      <c r="G62" s="73">
        <f>SUM(E62:F62)</f>
        <v>5600</v>
      </c>
      <c r="H62" s="60"/>
      <c r="I62" s="108" t="s">
        <v>74</v>
      </c>
      <c r="J62" s="103">
        <v>-200</v>
      </c>
      <c r="K62" s="86">
        <f>SUM(J60:J62)</f>
        <v>0</v>
      </c>
      <c r="L62" s="87"/>
      <c r="M62" s="108"/>
      <c r="N62" s="63"/>
      <c r="O62" s="108" t="s">
        <v>85</v>
      </c>
      <c r="P62" s="63">
        <v>100</v>
      </c>
      <c r="Q62" s="86">
        <f>SUM(P60:P62)</f>
        <v>11800</v>
      </c>
      <c r="R62" s="63">
        <v>17400</v>
      </c>
      <c r="S62" s="124">
        <v>4034300</v>
      </c>
      <c r="T62" s="134">
        <v>3501200</v>
      </c>
      <c r="U62" s="135">
        <v>3500500</v>
      </c>
      <c r="V62" s="215">
        <v>-0.13</v>
      </c>
      <c r="W62" s="316">
        <v>2.1000000000000001E-2</v>
      </c>
      <c r="X62" s="165">
        <v>0.01</v>
      </c>
      <c r="Y62" s="165">
        <v>-0.06</v>
      </c>
      <c r="Z62" s="129">
        <v>109.06</v>
      </c>
      <c r="AA62" s="224"/>
    </row>
    <row r="63" spans="1:27" s="223" customFormat="1" ht="27" customHeight="1" x14ac:dyDescent="0.25">
      <c r="A63" s="39"/>
      <c r="B63" s="212"/>
      <c r="C63" s="181"/>
      <c r="D63" s="139">
        <v>-0.08</v>
      </c>
      <c r="E63" s="70"/>
      <c r="F63" s="70"/>
      <c r="G63" s="76"/>
      <c r="H63" s="62"/>
      <c r="I63" s="123" t="s">
        <v>73</v>
      </c>
      <c r="J63" s="102">
        <v>300</v>
      </c>
      <c r="K63" s="78"/>
      <c r="L63" s="105"/>
      <c r="M63" s="123"/>
      <c r="N63" s="70"/>
      <c r="O63" s="123"/>
      <c r="P63" s="70"/>
      <c r="Q63" s="78"/>
      <c r="R63" s="70"/>
      <c r="S63" s="131"/>
      <c r="T63" s="182"/>
      <c r="U63" s="213"/>
      <c r="V63" s="184"/>
      <c r="W63" s="174"/>
      <c r="X63" s="167"/>
      <c r="Y63" s="167"/>
      <c r="Z63" s="128">
        <v>108.88</v>
      </c>
      <c r="AA63" s="224"/>
    </row>
    <row r="64" spans="1:27" s="223" customFormat="1" ht="27" customHeight="1" x14ac:dyDescent="0.25">
      <c r="A64" s="36"/>
      <c r="B64" s="15"/>
      <c r="C64" s="180"/>
      <c r="D64" s="30"/>
      <c r="E64" s="67"/>
      <c r="F64" s="67"/>
      <c r="G64" s="72"/>
      <c r="H64" s="61"/>
      <c r="I64" s="107" t="s">
        <v>74</v>
      </c>
      <c r="J64" s="104">
        <v>-1000</v>
      </c>
      <c r="K64" s="82"/>
      <c r="L64" s="93"/>
      <c r="M64" s="107"/>
      <c r="N64" s="67"/>
      <c r="O64" s="107" t="s">
        <v>73</v>
      </c>
      <c r="P64" s="67">
        <v>-200</v>
      </c>
      <c r="Q64" s="82"/>
      <c r="R64" s="67"/>
      <c r="S64" s="127"/>
      <c r="T64" s="132"/>
      <c r="U64" s="114"/>
      <c r="V64" s="178"/>
      <c r="W64" s="173"/>
      <c r="X64" s="166"/>
      <c r="Y64" s="166"/>
      <c r="Z64" s="130"/>
      <c r="AA64" s="224"/>
    </row>
    <row r="65" spans="1:28" s="223" customFormat="1" ht="27" customHeight="1" thickBot="1" x14ac:dyDescent="0.3">
      <c r="A65" s="37">
        <v>31</v>
      </c>
      <c r="B65" s="19" t="s">
        <v>69</v>
      </c>
      <c r="C65" s="169">
        <v>-3.9E-2</v>
      </c>
      <c r="D65" s="177">
        <v>1E-3</v>
      </c>
      <c r="E65" s="63">
        <v>500</v>
      </c>
      <c r="F65" s="63">
        <v>-3400</v>
      </c>
      <c r="G65" s="73">
        <f>SUM(E65:F65)</f>
        <v>-2900</v>
      </c>
      <c r="H65" s="60"/>
      <c r="I65" s="108" t="s">
        <v>90</v>
      </c>
      <c r="J65" s="103">
        <v>-100</v>
      </c>
      <c r="K65" s="86">
        <f>SUM(J63:J65)</f>
        <v>-800</v>
      </c>
      <c r="L65" s="87"/>
      <c r="M65" s="108"/>
      <c r="N65" s="63"/>
      <c r="O65" s="108" t="s">
        <v>74</v>
      </c>
      <c r="P65" s="63">
        <v>2500</v>
      </c>
      <c r="Q65" s="86">
        <f>SUM(P63:P65)</f>
        <v>2300</v>
      </c>
      <c r="R65" s="63">
        <v>-1400</v>
      </c>
      <c r="S65" s="124">
        <v>4032900</v>
      </c>
      <c r="T65" s="134">
        <v>3510400</v>
      </c>
      <c r="U65" s="319">
        <v>3510000</v>
      </c>
      <c r="V65" s="138">
        <v>-0.13500000000000001</v>
      </c>
      <c r="W65" s="170">
        <v>2.1000000000000001E-2</v>
      </c>
      <c r="X65" s="165">
        <v>0.01</v>
      </c>
      <c r="Y65" s="165">
        <v>-6.5000000000000002E-2</v>
      </c>
      <c r="Z65" s="129">
        <v>109.14</v>
      </c>
      <c r="AA65" s="224"/>
    </row>
    <row r="66" spans="1:28" ht="22.5" customHeight="1" x14ac:dyDescent="0.2">
      <c r="A66" s="291" t="s">
        <v>25</v>
      </c>
      <c r="B66" s="239"/>
      <c r="C66" s="240"/>
      <c r="D66" s="241"/>
      <c r="E66" s="233"/>
      <c r="F66" s="242"/>
      <c r="G66" s="242"/>
      <c r="H66" s="243"/>
      <c r="I66" s="233" t="s">
        <v>48</v>
      </c>
      <c r="J66" s="244"/>
      <c r="K66" s="245"/>
      <c r="L66" s="246" t="s">
        <v>54</v>
      </c>
      <c r="M66" s="235" t="s">
        <v>51</v>
      </c>
      <c r="N66" s="236"/>
      <c r="O66" s="235" t="s">
        <v>51</v>
      </c>
      <c r="P66" s="236"/>
      <c r="Q66" s="237" t="s">
        <v>50</v>
      </c>
      <c r="R66" s="247"/>
      <c r="S66" s="248"/>
      <c r="T66" s="249"/>
      <c r="U66" s="245"/>
      <c r="V66" s="250"/>
      <c r="W66" s="251"/>
      <c r="X66" s="252"/>
      <c r="Y66" s="253"/>
      <c r="Z66" s="254"/>
      <c r="AA66" s="222"/>
      <c r="AB66" s="222"/>
    </row>
    <row r="67" spans="1:28" ht="20.25" customHeight="1" thickBot="1" x14ac:dyDescent="0.25">
      <c r="A67" s="290" t="s">
        <v>13</v>
      </c>
      <c r="B67" s="255"/>
      <c r="C67" s="256">
        <f>AVERAGE(C8:C65)</f>
        <v>-3.1842105263157908E-2</v>
      </c>
      <c r="D67" s="257"/>
      <c r="E67" s="238">
        <v>37729</v>
      </c>
      <c r="F67" s="238">
        <v>-95157</v>
      </c>
      <c r="G67" s="238">
        <v>-57428</v>
      </c>
      <c r="H67" s="258"/>
      <c r="I67" s="432">
        <v>52222</v>
      </c>
      <c r="J67" s="433"/>
      <c r="K67" s="259"/>
      <c r="L67" s="260"/>
      <c r="M67" s="429">
        <v>1001</v>
      </c>
      <c r="N67" s="430"/>
      <c r="O67" s="429">
        <v>4104</v>
      </c>
      <c r="P67" s="430"/>
      <c r="Q67" s="261">
        <v>5105</v>
      </c>
      <c r="R67" s="262"/>
      <c r="S67" s="263"/>
      <c r="T67" s="264"/>
      <c r="U67" s="265"/>
      <c r="V67" s="266">
        <f t="shared" ref="V67:Y67" si="0">AVERAGE(V10:V65)</f>
        <v>-0.12489473684210523</v>
      </c>
      <c r="W67" s="267">
        <f t="shared" si="0"/>
        <v>2.0005263157894738E-2</v>
      </c>
      <c r="X67" s="268">
        <f t="shared" si="0"/>
        <v>1.7894736842105265E-2</v>
      </c>
      <c r="Y67" s="268">
        <f t="shared" si="0"/>
        <v>-1.947368421052632E-2</v>
      </c>
      <c r="Z67" s="269">
        <f>AVERAGE(Z8:Z65)</f>
        <v>109.35000000000001</v>
      </c>
      <c r="AA67" s="222"/>
      <c r="AB67" s="222"/>
    </row>
    <row r="68" spans="1:28" ht="21.75" customHeight="1" x14ac:dyDescent="0.2">
      <c r="A68" s="291" t="s">
        <v>25</v>
      </c>
      <c r="B68" s="239"/>
      <c r="C68" s="232" t="s">
        <v>47</v>
      </c>
      <c r="D68" s="241"/>
      <c r="E68" s="270" t="s">
        <v>64</v>
      </c>
      <c r="F68" s="271"/>
      <c r="G68" s="243"/>
      <c r="H68" s="272"/>
      <c r="I68" s="234" t="s">
        <v>49</v>
      </c>
      <c r="J68" s="244"/>
      <c r="K68" s="245"/>
      <c r="L68" s="273" t="s">
        <v>55</v>
      </c>
      <c r="M68" s="235" t="s">
        <v>52</v>
      </c>
      <c r="N68" s="236"/>
      <c r="O68" s="235" t="s">
        <v>52</v>
      </c>
      <c r="P68" s="236"/>
      <c r="Q68" s="237" t="s">
        <v>53</v>
      </c>
      <c r="R68" s="274"/>
      <c r="S68" s="275"/>
      <c r="T68" s="249"/>
      <c r="U68" s="276"/>
      <c r="V68" s="277"/>
      <c r="W68" s="278"/>
      <c r="X68" s="279"/>
      <c r="Y68" s="277"/>
      <c r="Z68" s="280"/>
      <c r="AA68" s="222"/>
      <c r="AB68" s="222"/>
    </row>
    <row r="69" spans="1:28" ht="21" customHeight="1" thickBot="1" x14ac:dyDescent="0.25">
      <c r="A69" s="290" t="s">
        <v>13</v>
      </c>
      <c r="B69" s="255"/>
      <c r="C69" s="256">
        <v>-3.6387096774193599E-2</v>
      </c>
      <c r="D69" s="257"/>
      <c r="E69" s="324">
        <v>1089688</v>
      </c>
      <c r="F69" s="281"/>
      <c r="G69" s="258"/>
      <c r="H69" s="282"/>
      <c r="I69" s="432">
        <v>27528</v>
      </c>
      <c r="J69" s="433"/>
      <c r="K69" s="259"/>
      <c r="L69" s="260"/>
      <c r="M69" s="429">
        <v>6998</v>
      </c>
      <c r="N69" s="430"/>
      <c r="O69" s="424">
        <v>912465</v>
      </c>
      <c r="P69" s="425"/>
      <c r="Q69" s="283">
        <v>919463</v>
      </c>
      <c r="R69" s="284"/>
      <c r="S69" s="285"/>
      <c r="T69" s="264"/>
      <c r="U69" s="286"/>
      <c r="V69" s="287"/>
      <c r="W69" s="288"/>
      <c r="X69" s="287"/>
      <c r="Y69" s="287"/>
      <c r="Z69" s="289"/>
      <c r="AA69" s="222"/>
      <c r="AB69" s="222"/>
    </row>
    <row r="70" spans="1:28" ht="15" customHeight="1" x14ac:dyDescent="0.15">
      <c r="A70" s="292"/>
      <c r="B70" s="292"/>
      <c r="C70" s="292" t="s">
        <v>70</v>
      </c>
      <c r="D70" s="292"/>
      <c r="E70" s="293" t="s">
        <v>36</v>
      </c>
      <c r="F70" s="294">
        <v>0.75</v>
      </c>
      <c r="G70" s="295" t="s">
        <v>56</v>
      </c>
      <c r="H70" s="222"/>
      <c r="I70" s="292"/>
      <c r="J70" s="296" t="s">
        <v>26</v>
      </c>
      <c r="K70" s="45">
        <v>1.4750000000000001</v>
      </c>
      <c r="L70" s="295" t="s">
        <v>60</v>
      </c>
      <c r="M70" s="297"/>
      <c r="N70" s="222"/>
      <c r="O70" s="298" t="s">
        <v>230</v>
      </c>
      <c r="P70" s="299"/>
      <c r="Q70" s="298"/>
      <c r="R70" s="298"/>
      <c r="S70" s="300"/>
      <c r="T70" s="300"/>
      <c r="U70" s="300" t="s">
        <v>231</v>
      </c>
      <c r="V70" s="301"/>
      <c r="W70" s="302"/>
      <c r="X70" s="302"/>
      <c r="Y70" s="332"/>
      <c r="Z70" s="222"/>
      <c r="AA70" s="222"/>
      <c r="AB70" s="222"/>
    </row>
    <row r="71" spans="1:28" ht="15" customHeight="1" x14ac:dyDescent="0.15">
      <c r="A71" s="292"/>
      <c r="B71" s="292"/>
      <c r="C71" s="292"/>
      <c r="D71" s="292"/>
      <c r="E71" s="222"/>
      <c r="F71" s="294">
        <v>0.5</v>
      </c>
      <c r="G71" s="295" t="s">
        <v>57</v>
      </c>
      <c r="H71" s="222"/>
      <c r="I71" s="222"/>
      <c r="J71" s="296" t="s">
        <v>61</v>
      </c>
      <c r="K71" s="42">
        <v>1</v>
      </c>
      <c r="L71" s="295" t="s">
        <v>62</v>
      </c>
      <c r="M71" s="222"/>
      <c r="N71" s="222"/>
      <c r="O71" s="292" t="s">
        <v>234</v>
      </c>
      <c r="P71" s="320"/>
      <c r="Q71" s="297"/>
      <c r="R71" s="297"/>
      <c r="S71" s="322"/>
      <c r="T71" s="322"/>
      <c r="U71" s="295" t="s">
        <v>235</v>
      </c>
      <c r="V71" s="321"/>
      <c r="W71" s="305"/>
      <c r="X71" s="305"/>
      <c r="Y71" s="305"/>
      <c r="Z71" s="222"/>
      <c r="AA71" s="222"/>
      <c r="AB71" s="222"/>
    </row>
    <row r="72" spans="1:28" ht="15" customHeight="1" x14ac:dyDescent="0.15">
      <c r="A72" s="292"/>
      <c r="B72" s="292"/>
      <c r="C72" s="292"/>
      <c r="D72" s="292"/>
      <c r="E72" s="222"/>
      <c r="F72" s="294">
        <v>0.3</v>
      </c>
      <c r="G72" s="295" t="s">
        <v>58</v>
      </c>
      <c r="H72" s="222"/>
      <c r="I72" s="222"/>
      <c r="J72" s="296"/>
      <c r="K72" s="42">
        <v>0.95</v>
      </c>
      <c r="L72" s="295" t="s">
        <v>63</v>
      </c>
      <c r="M72" s="222"/>
      <c r="N72" s="306"/>
      <c r="O72" s="300" t="s">
        <v>229</v>
      </c>
      <c r="P72" s="299"/>
      <c r="Q72" s="307"/>
      <c r="R72" s="308"/>
      <c r="S72" s="303"/>
      <c r="T72" s="303"/>
      <c r="U72" s="309" t="s">
        <v>233</v>
      </c>
      <c r="V72" s="301"/>
      <c r="W72" s="302"/>
      <c r="X72" s="302"/>
      <c r="Y72" s="305"/>
      <c r="Z72" s="222"/>
      <c r="AA72" s="222"/>
      <c r="AB72" s="222"/>
    </row>
    <row r="73" spans="1:28" ht="15" customHeight="1" x14ac:dyDescent="0.15">
      <c r="A73" s="292"/>
      <c r="B73" s="292"/>
      <c r="C73" s="292"/>
      <c r="D73" s="292"/>
      <c r="E73" s="222"/>
      <c r="F73" s="222"/>
      <c r="G73" s="222"/>
      <c r="H73" s="222"/>
      <c r="I73" s="222"/>
      <c r="J73" s="440"/>
      <c r="K73" s="440"/>
      <c r="L73" s="326"/>
      <c r="M73" s="327"/>
      <c r="N73" s="440"/>
      <c r="O73" s="292"/>
      <c r="P73" s="328"/>
      <c r="Q73" s="297"/>
      <c r="R73" s="297"/>
      <c r="S73" s="306"/>
      <c r="T73" s="322"/>
      <c r="U73" s="222"/>
      <c r="V73" s="321"/>
      <c r="W73" s="305"/>
      <c r="X73" s="162"/>
      <c r="Y73" s="162"/>
      <c r="Z73"/>
      <c r="AA73" s="222"/>
      <c r="AB73" s="222"/>
    </row>
    <row r="74" spans="1:28" x14ac:dyDescent="0.15">
      <c r="A74" s="295"/>
      <c r="B74" s="292"/>
      <c r="C74" s="292"/>
      <c r="D74" s="292"/>
      <c r="E74" s="222"/>
      <c r="F74" s="222"/>
      <c r="G74" s="222"/>
      <c r="H74" s="222"/>
      <c r="I74" s="222"/>
      <c r="J74" s="222"/>
      <c r="K74" s="323"/>
      <c r="L74" s="329"/>
      <c r="M74" s="327"/>
      <c r="N74" s="440"/>
      <c r="O74" s="306"/>
      <c r="P74" s="330"/>
      <c r="Q74" s="326"/>
      <c r="R74" s="327"/>
      <c r="S74" s="306"/>
      <c r="T74" s="322"/>
      <c r="U74" s="222"/>
      <c r="V74" s="321"/>
      <c r="W74" s="305"/>
      <c r="X74" s="162"/>
      <c r="Y74" s="162"/>
      <c r="Z74"/>
      <c r="AA74" s="222"/>
      <c r="AB74" s="222"/>
    </row>
    <row r="75" spans="1:28" x14ac:dyDescent="0.15">
      <c r="C75" s="1"/>
      <c r="J75" s="4"/>
      <c r="K75" s="23"/>
      <c r="Z75"/>
      <c r="AA75" s="222"/>
      <c r="AB75" s="222"/>
    </row>
    <row r="76" spans="1:28" ht="14.25" x14ac:dyDescent="0.15">
      <c r="C76" s="50"/>
      <c r="D76" s="22"/>
      <c r="O76" s="41"/>
      <c r="P76" s="24"/>
      <c r="Q76" s="25"/>
      <c r="R76" s="26"/>
      <c r="S76" s="22"/>
      <c r="Z76"/>
      <c r="AA76" s="222"/>
      <c r="AB76" s="222"/>
    </row>
    <row r="77" spans="1:28" ht="14.25" x14ac:dyDescent="0.15">
      <c r="C77" s="50"/>
      <c r="E77" s="22"/>
      <c r="I77" s="29"/>
      <c r="Z77"/>
      <c r="AA77" s="222"/>
      <c r="AB77" s="222"/>
    </row>
    <row r="78" spans="1:28" ht="14.25" x14ac:dyDescent="0.15">
      <c r="C78" s="50"/>
      <c r="E78" s="23"/>
      <c r="F78" s="27"/>
      <c r="G78" s="25"/>
      <c r="H78" s="28"/>
      <c r="I78" s="29"/>
      <c r="Z78"/>
      <c r="AA78" s="222"/>
      <c r="AB78" s="222"/>
    </row>
    <row r="79" spans="1:28" ht="14.25" x14ac:dyDescent="0.15">
      <c r="C79" s="50"/>
      <c r="E79" s="22"/>
      <c r="F79" s="27"/>
      <c r="G79" s="25"/>
      <c r="H79" s="28"/>
      <c r="I79" s="34"/>
      <c r="Z79"/>
      <c r="AA79" s="222"/>
      <c r="AB79" s="222"/>
    </row>
    <row r="80" spans="1:28" ht="14.25" x14ac:dyDescent="0.15">
      <c r="C80" s="51"/>
      <c r="E80" s="34"/>
      <c r="F80" s="27"/>
      <c r="G80" s="25"/>
      <c r="H80" s="28"/>
      <c r="I80" s="34"/>
      <c r="Z80"/>
      <c r="AA80" s="222"/>
      <c r="AB80" s="222"/>
    </row>
    <row r="81" spans="3:28" ht="14.25" x14ac:dyDescent="0.15">
      <c r="C81" s="52"/>
      <c r="E81" s="35"/>
      <c r="F81" s="27"/>
      <c r="G81" s="25"/>
      <c r="H81" s="28"/>
      <c r="I81" s="29"/>
      <c r="Z81"/>
      <c r="AA81" s="222"/>
      <c r="AB81" s="222"/>
    </row>
    <row r="82" spans="3:28" ht="14.25" x14ac:dyDescent="0.15">
      <c r="C82" s="52"/>
      <c r="Z82"/>
      <c r="AA82" s="222"/>
      <c r="AB82" s="222"/>
    </row>
    <row r="83" spans="3:28" ht="14.25" x14ac:dyDescent="0.15">
      <c r="C83" s="52"/>
      <c r="Z83"/>
      <c r="AA83" s="222"/>
      <c r="AB83" s="222"/>
    </row>
    <row r="84" spans="3:28" ht="14.25" x14ac:dyDescent="0.15">
      <c r="C84" s="52"/>
      <c r="Z84"/>
      <c r="AA84" s="222"/>
      <c r="AB84" s="222"/>
    </row>
    <row r="85" spans="3:28" ht="14.25" x14ac:dyDescent="0.15">
      <c r="C85" s="52"/>
      <c r="Z85"/>
      <c r="AA85" s="222"/>
      <c r="AB85" s="222"/>
    </row>
    <row r="86" spans="3:28" ht="14.25" x14ac:dyDescent="0.15">
      <c r="C86" s="50"/>
      <c r="Z86"/>
      <c r="AA86" s="222"/>
      <c r="AB86" s="222"/>
    </row>
    <row r="87" spans="3:28" ht="14.25" x14ac:dyDescent="0.15">
      <c r="C87" s="50"/>
      <c r="Z87"/>
      <c r="AA87" s="222"/>
      <c r="AB87" s="222"/>
    </row>
    <row r="88" spans="3:28" ht="14.25" x14ac:dyDescent="0.15">
      <c r="C88" s="50"/>
      <c r="Z88"/>
      <c r="AA88" s="222"/>
      <c r="AB88" s="222"/>
    </row>
    <row r="89" spans="3:28" ht="14.25" x14ac:dyDescent="0.15">
      <c r="C89" s="50"/>
      <c r="Z89"/>
      <c r="AA89" s="222"/>
      <c r="AB89" s="222"/>
    </row>
    <row r="90" spans="3:28" ht="14.25" x14ac:dyDescent="0.15">
      <c r="C90" s="50"/>
      <c r="Z90"/>
      <c r="AA90" s="222"/>
      <c r="AB90" s="222"/>
    </row>
    <row r="91" spans="3:28" ht="14.25" x14ac:dyDescent="0.15">
      <c r="C91" s="50"/>
      <c r="Z91"/>
      <c r="AA91" s="222"/>
      <c r="AB91" s="222"/>
    </row>
    <row r="92" spans="3:28" ht="14.25" x14ac:dyDescent="0.15">
      <c r="C92" s="50"/>
      <c r="Z92"/>
      <c r="AA92" s="222"/>
      <c r="AB92" s="222"/>
    </row>
    <row r="93" spans="3:28" ht="14.25" x14ac:dyDescent="0.15">
      <c r="C93" s="50"/>
      <c r="Z93"/>
      <c r="AA93" s="222"/>
      <c r="AB93" s="222"/>
    </row>
    <row r="94" spans="3:28" ht="14.25" x14ac:dyDescent="0.15">
      <c r="C94" s="50"/>
      <c r="Z94"/>
      <c r="AA94" s="222"/>
      <c r="AB94" s="222"/>
    </row>
    <row r="95" spans="3:28" ht="14.25" x14ac:dyDescent="0.15">
      <c r="C95" s="50"/>
      <c r="Z95"/>
      <c r="AA95" s="222"/>
      <c r="AB95" s="222"/>
    </row>
    <row r="96" spans="3:28" ht="14.25" x14ac:dyDescent="0.15">
      <c r="C96" s="50"/>
      <c r="Z96"/>
      <c r="AA96" s="222"/>
      <c r="AB96" s="222"/>
    </row>
    <row r="97" spans="3:28" ht="14.25" x14ac:dyDescent="0.15">
      <c r="C97" s="50"/>
      <c r="Z97"/>
      <c r="AA97" s="222"/>
      <c r="AB97" s="222"/>
    </row>
    <row r="98" spans="3:28" ht="14.25" x14ac:dyDescent="0.15">
      <c r="C98" s="50"/>
      <c r="Z98"/>
      <c r="AA98" s="222"/>
      <c r="AB98" s="222"/>
    </row>
    <row r="99" spans="3:28" ht="14.25" x14ac:dyDescent="0.15">
      <c r="C99" s="50"/>
      <c r="Z99"/>
      <c r="AA99" s="222"/>
      <c r="AB99" s="222"/>
    </row>
    <row r="100" spans="3:28" ht="14.25" x14ac:dyDescent="0.15">
      <c r="C100" s="50"/>
      <c r="Z100"/>
      <c r="AA100" s="222"/>
      <c r="AB100" s="222"/>
    </row>
    <row r="101" spans="3:28" ht="14.25" x14ac:dyDescent="0.15">
      <c r="C101" s="50"/>
      <c r="Z101"/>
      <c r="AA101" s="222"/>
      <c r="AB101" s="222"/>
    </row>
    <row r="102" spans="3:28" ht="14.25" x14ac:dyDescent="0.15">
      <c r="C102" s="50"/>
      <c r="Z102"/>
      <c r="AA102" s="222"/>
      <c r="AB102" s="222"/>
    </row>
    <row r="103" spans="3:28" ht="14.25" x14ac:dyDescent="0.15">
      <c r="C103" s="50"/>
      <c r="Z103"/>
      <c r="AA103" s="222"/>
      <c r="AB103" s="222"/>
    </row>
    <row r="104" spans="3:28" ht="14.25" x14ac:dyDescent="0.15">
      <c r="C104" s="50"/>
      <c r="Z104"/>
      <c r="AA104" s="222"/>
      <c r="AB104" s="222"/>
    </row>
    <row r="105" spans="3:28" ht="14.25" x14ac:dyDescent="0.15">
      <c r="C105" s="50"/>
      <c r="Z105"/>
      <c r="AA105" s="222"/>
      <c r="AB105" s="222"/>
    </row>
    <row r="106" spans="3:28" ht="14.25" x14ac:dyDescent="0.15">
      <c r="C106" s="50"/>
      <c r="Z106"/>
      <c r="AA106" s="222"/>
      <c r="AB106" s="222"/>
    </row>
    <row r="107" spans="3:28" ht="14.25" x14ac:dyDescent="0.15">
      <c r="C107" s="50"/>
      <c r="Z107"/>
      <c r="AA107" s="222"/>
      <c r="AB107" s="222"/>
    </row>
    <row r="108" spans="3:28" ht="14.25" x14ac:dyDescent="0.15">
      <c r="C108" s="50"/>
      <c r="Z108"/>
      <c r="AA108" s="222"/>
      <c r="AB108" s="222"/>
    </row>
    <row r="109" spans="3:28" ht="14.25" x14ac:dyDescent="0.15">
      <c r="C109" s="50"/>
      <c r="Z109"/>
      <c r="AA109" s="222"/>
      <c r="AB109" s="222"/>
    </row>
    <row r="110" spans="3:28" ht="14.25" x14ac:dyDescent="0.15">
      <c r="C110" s="50"/>
      <c r="Z110"/>
      <c r="AA110" s="222"/>
      <c r="AB110" s="222"/>
    </row>
    <row r="111" spans="3:28" ht="14.25" x14ac:dyDescent="0.15">
      <c r="C111" s="50"/>
      <c r="Z111"/>
      <c r="AA111" s="222"/>
      <c r="AB111" s="222"/>
    </row>
    <row r="112" spans="3:28" ht="14.25" x14ac:dyDescent="0.15">
      <c r="C112" s="50"/>
      <c r="Z112"/>
      <c r="AA112" s="222"/>
      <c r="AB112" s="222"/>
    </row>
    <row r="113" spans="3:28" ht="14.25" x14ac:dyDescent="0.15">
      <c r="C113" s="50"/>
      <c r="Z113"/>
      <c r="AA113" s="222"/>
      <c r="AB113" s="222"/>
    </row>
    <row r="114" spans="3:28" ht="14.25" x14ac:dyDescent="0.15">
      <c r="C114" s="50"/>
      <c r="Z114"/>
      <c r="AA114" s="222"/>
      <c r="AB114" s="222"/>
    </row>
    <row r="115" spans="3:28" ht="14.25" x14ac:dyDescent="0.15">
      <c r="C115" s="50"/>
      <c r="Z115"/>
      <c r="AA115" s="222"/>
      <c r="AB115" s="222"/>
    </row>
    <row r="116" spans="3:28" ht="14.25" x14ac:dyDescent="0.15">
      <c r="C116" s="50"/>
      <c r="Z116"/>
      <c r="AA116" s="222"/>
      <c r="AB116" s="222"/>
    </row>
    <row r="117" spans="3:28" ht="14.25" x14ac:dyDescent="0.15">
      <c r="C117" s="50"/>
      <c r="Z117"/>
      <c r="AA117" s="222"/>
      <c r="AB117" s="222"/>
    </row>
    <row r="118" spans="3:28" ht="14.25" x14ac:dyDescent="0.15">
      <c r="C118" s="50"/>
      <c r="Z118"/>
      <c r="AA118" s="222"/>
      <c r="AB118" s="222"/>
    </row>
    <row r="119" spans="3:28" ht="14.25" x14ac:dyDescent="0.15">
      <c r="C119" s="50"/>
      <c r="Z119"/>
      <c r="AA119" s="222"/>
      <c r="AB119" s="222"/>
    </row>
    <row r="120" spans="3:28" ht="14.25" x14ac:dyDescent="0.15">
      <c r="C120" s="50"/>
      <c r="Z120"/>
      <c r="AA120" s="222"/>
      <c r="AB120" s="222"/>
    </row>
    <row r="121" spans="3:28" ht="14.25" x14ac:dyDescent="0.15">
      <c r="C121" s="50"/>
      <c r="Z121"/>
      <c r="AA121" s="222"/>
      <c r="AB121" s="222"/>
    </row>
    <row r="122" spans="3:28" ht="14.25" x14ac:dyDescent="0.15">
      <c r="C122" s="50"/>
    </row>
    <row r="123" spans="3:28" ht="14.25" x14ac:dyDescent="0.15">
      <c r="C123" s="50"/>
    </row>
    <row r="124" spans="3:28" ht="14.25" x14ac:dyDescent="0.15">
      <c r="C124" s="50"/>
    </row>
    <row r="125" spans="3:28" ht="14.25" x14ac:dyDescent="0.15">
      <c r="C125" s="50"/>
    </row>
    <row r="126" spans="3:28" ht="14.25" x14ac:dyDescent="0.15">
      <c r="C126" s="50"/>
    </row>
    <row r="127" spans="3:28" ht="14.25" x14ac:dyDescent="0.15">
      <c r="C127" s="50"/>
    </row>
    <row r="128" spans="3:28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x14ac:dyDescent="0.15">
      <c r="C132" s="53"/>
    </row>
    <row r="133" spans="3:3" x14ac:dyDescent="0.15">
      <c r="C133" s="1"/>
    </row>
    <row r="134" spans="3:3" x14ac:dyDescent="0.15">
      <c r="C134" s="1"/>
    </row>
    <row r="135" spans="3:3" x14ac:dyDescent="0.15">
      <c r="C135" s="1"/>
    </row>
    <row r="136" spans="3:3" x14ac:dyDescent="0.15">
      <c r="C136" s="1"/>
    </row>
    <row r="137" spans="3:3" x14ac:dyDescent="0.15">
      <c r="C137" s="1"/>
    </row>
    <row r="138" spans="3:3" x14ac:dyDescent="0.15">
      <c r="C138" s="1"/>
    </row>
    <row r="139" spans="3:3" x14ac:dyDescent="0.15">
      <c r="C139" s="1"/>
    </row>
    <row r="140" spans="3:3" x14ac:dyDescent="0.15">
      <c r="C140" s="1"/>
    </row>
    <row r="141" spans="3:3" x14ac:dyDescent="0.15">
      <c r="C141" s="1"/>
    </row>
    <row r="142" spans="3:3" x14ac:dyDescent="0.15">
      <c r="C142" s="1"/>
    </row>
    <row r="143" spans="3:3" x14ac:dyDescent="0.15">
      <c r="C143" s="1"/>
    </row>
    <row r="144" spans="3:3" x14ac:dyDescent="0.15">
      <c r="C144" s="1"/>
    </row>
    <row r="145" spans="3:3" x14ac:dyDescent="0.15">
      <c r="C145" s="1"/>
    </row>
    <row r="146" spans="3:3" x14ac:dyDescent="0.15">
      <c r="C146" s="1"/>
    </row>
    <row r="147" spans="3:3" x14ac:dyDescent="0.15">
      <c r="C147" s="1"/>
    </row>
    <row r="148" spans="3:3" x14ac:dyDescent="0.15">
      <c r="C148" s="1"/>
    </row>
    <row r="149" spans="3:3" x14ac:dyDescent="0.15">
      <c r="C149" s="1"/>
    </row>
    <row r="150" spans="3:3" x14ac:dyDescent="0.15">
      <c r="C150" s="1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</sheetData>
  <mergeCells count="10">
    <mergeCell ref="J73:K73"/>
    <mergeCell ref="M69:N69"/>
    <mergeCell ref="M67:N67"/>
    <mergeCell ref="N73:N74"/>
    <mergeCell ref="I69:J69"/>
    <mergeCell ref="I67:J67"/>
    <mergeCell ref="A5:B7"/>
    <mergeCell ref="O69:P69"/>
    <mergeCell ref="L5:Q5"/>
    <mergeCell ref="O67:P67"/>
  </mergeCells>
  <phoneticPr fontId="6"/>
  <pageMargins left="0.27559055118110237" right="0.15748031496062992" top="0.19685039370078741" bottom="0.19685039370078741" header="0.19685039370078741" footer="0.15748031496062992"/>
  <pageSetup paperSize="8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view="pageBreakPreview" zoomScale="40" zoomScaleNormal="55" zoomScaleSheetLayoutView="40" workbookViewId="0">
      <selection activeCell="O76" sqref="O76"/>
    </sheetView>
  </sheetViews>
  <sheetFormatPr defaultColWidth="9" defaultRowHeight="13.5" x14ac:dyDescent="0.15"/>
  <cols>
    <col min="1" max="2" width="6.12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40.6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40.625" customWidth="1"/>
    <col min="16" max="16" width="17.875" customWidth="1"/>
    <col min="17" max="17" width="18.125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214</v>
      </c>
      <c r="T1" s="4"/>
      <c r="W1" s="141"/>
      <c r="Y1" s="145"/>
      <c r="Z1" s="442">
        <v>44166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47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157</v>
      </c>
      <c r="D5" s="8"/>
      <c r="E5" s="7" t="s">
        <v>158</v>
      </c>
      <c r="F5" s="7"/>
      <c r="G5" s="8"/>
      <c r="H5" s="7" t="s">
        <v>159</v>
      </c>
      <c r="I5" s="7"/>
      <c r="J5" s="7"/>
      <c r="K5" s="8"/>
      <c r="L5" s="426" t="s">
        <v>160</v>
      </c>
      <c r="M5" s="427"/>
      <c r="N5" s="427"/>
      <c r="O5" s="427"/>
      <c r="P5" s="427"/>
      <c r="Q5" s="428"/>
      <c r="R5" s="7" t="s">
        <v>161</v>
      </c>
      <c r="S5" s="7"/>
      <c r="T5" s="7"/>
      <c r="U5" s="8"/>
      <c r="V5" s="344" t="s">
        <v>162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163</v>
      </c>
      <c r="W7" s="355" t="s">
        <v>123</v>
      </c>
      <c r="X7" s="356" t="s">
        <v>164</v>
      </c>
      <c r="Y7" s="357" t="s">
        <v>165</v>
      </c>
      <c r="Z7" s="312" t="s">
        <v>166</v>
      </c>
      <c r="AA7" s="222"/>
      <c r="AB7" s="222"/>
    </row>
    <row r="8" spans="1:28" ht="27" customHeight="1" x14ac:dyDescent="0.25">
      <c r="A8" s="200"/>
      <c r="B8" s="201"/>
      <c r="C8" s="64"/>
      <c r="D8" s="30">
        <v>-0.06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 t="s">
        <v>82</v>
      </c>
      <c r="P8" s="67">
        <v>13100</v>
      </c>
      <c r="Q8" s="82"/>
      <c r="R8" s="90"/>
      <c r="S8" s="358"/>
      <c r="T8" s="358"/>
      <c r="U8" s="359"/>
      <c r="V8" s="402"/>
      <c r="W8" s="173"/>
      <c r="X8" s="403"/>
      <c r="Y8" s="166"/>
      <c r="Z8" s="130">
        <v>104.57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 t="s">
        <v>172</v>
      </c>
      <c r="J9" s="84">
        <v>-2800</v>
      </c>
      <c r="K9" s="82"/>
      <c r="L9" s="83"/>
      <c r="M9" s="107"/>
      <c r="N9" s="67"/>
      <c r="O9" s="107" t="s">
        <v>85</v>
      </c>
      <c r="P9" s="67">
        <v>700</v>
      </c>
      <c r="Q9" s="227"/>
      <c r="R9" s="90"/>
      <c r="S9" s="358"/>
      <c r="T9" s="358"/>
      <c r="U9" s="359"/>
      <c r="V9" s="404"/>
      <c r="W9" s="173"/>
      <c r="X9" s="403"/>
      <c r="Y9" s="166"/>
      <c r="Z9" s="130"/>
      <c r="AA9" s="222"/>
      <c r="AB9" s="222"/>
    </row>
    <row r="10" spans="1:28" ht="27" customHeight="1" x14ac:dyDescent="0.25">
      <c r="A10" s="205">
        <v>2</v>
      </c>
      <c r="B10" s="206" t="s">
        <v>127</v>
      </c>
      <c r="C10" s="169">
        <v>-0.03</v>
      </c>
      <c r="D10" s="21">
        <v>1E-3</v>
      </c>
      <c r="E10" s="63">
        <v>-300</v>
      </c>
      <c r="F10" s="63">
        <v>-37000</v>
      </c>
      <c r="G10" s="207">
        <f>SUM(E10:F10)</f>
        <v>-37300</v>
      </c>
      <c r="H10" s="59"/>
      <c r="I10" s="108" t="s">
        <v>168</v>
      </c>
      <c r="J10" s="85">
        <v>-300</v>
      </c>
      <c r="K10" s="86">
        <f>SUM(J8:J10)</f>
        <v>-3100</v>
      </c>
      <c r="L10" s="115"/>
      <c r="M10" s="108" t="s">
        <v>172</v>
      </c>
      <c r="N10" s="63">
        <v>1600</v>
      </c>
      <c r="O10" s="108" t="s">
        <v>86</v>
      </c>
      <c r="P10" s="85">
        <v>-100</v>
      </c>
      <c r="Q10" s="225">
        <f>SUM(N8:N10)+SUM(P8:P10)</f>
        <v>15300</v>
      </c>
      <c r="R10" s="88">
        <v>-25100</v>
      </c>
      <c r="S10" s="360">
        <v>4868100</v>
      </c>
      <c r="T10" s="361">
        <v>4272300</v>
      </c>
      <c r="U10" s="362">
        <v>4272300</v>
      </c>
      <c r="V10" s="405">
        <v>-0.09</v>
      </c>
      <c r="W10" s="397">
        <v>-5.5E-2</v>
      </c>
      <c r="X10" s="406">
        <v>-0.04</v>
      </c>
      <c r="Y10" s="165">
        <v>0.04</v>
      </c>
      <c r="Z10" s="129">
        <v>104.85</v>
      </c>
      <c r="AA10" s="222"/>
      <c r="AB10" s="222"/>
    </row>
    <row r="11" spans="1:28" ht="27" customHeight="1" x14ac:dyDescent="0.25">
      <c r="A11" s="36"/>
      <c r="B11" s="15"/>
      <c r="C11" s="65"/>
      <c r="D11" s="30">
        <v>-6.5000000000000002E-2</v>
      </c>
      <c r="E11" s="67"/>
      <c r="F11" s="67"/>
      <c r="G11" s="68"/>
      <c r="H11" s="57"/>
      <c r="I11" s="107"/>
      <c r="J11" s="84"/>
      <c r="K11" s="82"/>
      <c r="L11" s="83"/>
      <c r="M11" s="107"/>
      <c r="N11" s="67"/>
      <c r="O11" s="107"/>
      <c r="P11" s="67"/>
      <c r="Q11" s="227"/>
      <c r="R11" s="90"/>
      <c r="S11" s="358"/>
      <c r="T11" s="358"/>
      <c r="U11" s="359"/>
      <c r="V11" s="402"/>
      <c r="W11" s="173"/>
      <c r="X11" s="408"/>
      <c r="Y11" s="166"/>
      <c r="Z11" s="130">
        <v>104.37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 t="s">
        <v>168</v>
      </c>
      <c r="J12" s="84">
        <v>-100</v>
      </c>
      <c r="K12" s="82"/>
      <c r="L12" s="83"/>
      <c r="M12" s="107"/>
      <c r="N12" s="67"/>
      <c r="O12" s="107"/>
      <c r="P12" s="67"/>
      <c r="Q12" s="227"/>
      <c r="R12" s="90"/>
      <c r="S12" s="358"/>
      <c r="T12" s="358"/>
      <c r="U12" s="359"/>
      <c r="V12" s="404"/>
      <c r="W12" s="173"/>
      <c r="X12" s="408"/>
      <c r="Y12" s="166"/>
      <c r="Z12" s="130"/>
      <c r="AA12" s="222"/>
      <c r="AB12" s="222"/>
    </row>
    <row r="13" spans="1:28" ht="27" customHeight="1" x14ac:dyDescent="0.25">
      <c r="A13" s="37">
        <v>4</v>
      </c>
      <c r="B13" s="19" t="s">
        <v>133</v>
      </c>
      <c r="C13" s="169">
        <v>-3.2000000000000001E-2</v>
      </c>
      <c r="D13" s="21">
        <v>1E-3</v>
      </c>
      <c r="E13" s="63">
        <v>800</v>
      </c>
      <c r="F13" s="63">
        <v>-10300</v>
      </c>
      <c r="G13" s="207">
        <f>SUM(E13:F13)</f>
        <v>-9500</v>
      </c>
      <c r="H13" s="59"/>
      <c r="I13" s="108" t="s">
        <v>86</v>
      </c>
      <c r="J13" s="85">
        <v>100</v>
      </c>
      <c r="K13" s="86">
        <f>SUM(J11:J13)</f>
        <v>0</v>
      </c>
      <c r="L13" s="115"/>
      <c r="M13" s="108"/>
      <c r="N13" s="63"/>
      <c r="O13" s="108" t="s">
        <v>86</v>
      </c>
      <c r="P13" s="63">
        <v>-900</v>
      </c>
      <c r="Q13" s="225">
        <f>SUM(N11:N13)+SUM(P11:P13)</f>
        <v>-900</v>
      </c>
      <c r="R13" s="88">
        <v>-10400</v>
      </c>
      <c r="S13" s="360">
        <v>4857700</v>
      </c>
      <c r="T13" s="361">
        <v>4241600</v>
      </c>
      <c r="U13" s="362">
        <v>4241500</v>
      </c>
      <c r="V13" s="405">
        <v>-9.2999999999999999E-2</v>
      </c>
      <c r="W13" s="397">
        <v>-5.5E-2</v>
      </c>
      <c r="X13" s="406">
        <v>-0.05</v>
      </c>
      <c r="Y13" s="165">
        <v>3.5000000000000003E-2</v>
      </c>
      <c r="Z13" s="129">
        <v>105.35</v>
      </c>
      <c r="AA13" s="222"/>
      <c r="AB13" s="222"/>
    </row>
    <row r="14" spans="1:28" ht="27" customHeight="1" x14ac:dyDescent="0.25">
      <c r="A14" s="36"/>
      <c r="B14" s="15"/>
      <c r="C14" s="65"/>
      <c r="D14" s="30">
        <v>-6.5000000000000002E-2</v>
      </c>
      <c r="E14" s="67"/>
      <c r="F14" s="67"/>
      <c r="G14" s="69"/>
      <c r="H14" s="57"/>
      <c r="I14" s="107"/>
      <c r="J14" s="84"/>
      <c r="K14" s="82"/>
      <c r="L14" s="93"/>
      <c r="M14" s="107"/>
      <c r="N14" s="67"/>
      <c r="O14" s="107"/>
      <c r="P14" s="67"/>
      <c r="Q14" s="82"/>
      <c r="R14" s="67"/>
      <c r="S14" s="358"/>
      <c r="T14" s="363"/>
      <c r="U14" s="364"/>
      <c r="V14" s="404"/>
      <c r="W14" s="173"/>
      <c r="X14" s="408"/>
      <c r="Y14" s="166"/>
      <c r="Z14" s="130">
        <v>104.23</v>
      </c>
      <c r="AA14" s="222"/>
      <c r="AB14" s="222"/>
    </row>
    <row r="15" spans="1:28" ht="27" customHeight="1" x14ac:dyDescent="0.25">
      <c r="A15" s="36"/>
      <c r="B15" s="15"/>
      <c r="C15" s="65"/>
      <c r="D15" s="30"/>
      <c r="E15" s="67"/>
      <c r="F15" s="67"/>
      <c r="G15" s="69"/>
      <c r="H15" s="57"/>
      <c r="I15" s="107" t="s">
        <v>168</v>
      </c>
      <c r="J15" s="84">
        <v>-600</v>
      </c>
      <c r="K15" s="82"/>
      <c r="L15" s="93"/>
      <c r="M15" s="107"/>
      <c r="N15" s="67"/>
      <c r="O15" s="186" t="s">
        <v>178</v>
      </c>
      <c r="P15" s="67">
        <v>15000</v>
      </c>
      <c r="Q15" s="82"/>
      <c r="R15" s="67"/>
      <c r="S15" s="358"/>
      <c r="T15" s="363"/>
      <c r="U15" s="364"/>
      <c r="V15" s="404"/>
      <c r="W15" s="173"/>
      <c r="X15" s="408"/>
      <c r="Y15" s="166"/>
      <c r="Z15" s="130"/>
      <c r="AA15" s="222"/>
      <c r="AB15" s="222"/>
    </row>
    <row r="16" spans="1:28" ht="27" customHeight="1" x14ac:dyDescent="0.25">
      <c r="A16" s="37">
        <v>5</v>
      </c>
      <c r="B16" s="19" t="s">
        <v>134</v>
      </c>
      <c r="C16" s="169">
        <v>-3.1E-2</v>
      </c>
      <c r="D16" s="21">
        <v>1E-3</v>
      </c>
      <c r="E16" s="63">
        <v>-100</v>
      </c>
      <c r="F16" s="63">
        <v>-20800</v>
      </c>
      <c r="G16" s="66">
        <f>SUM(E16:F16)</f>
        <v>-20900</v>
      </c>
      <c r="H16" s="59"/>
      <c r="I16" s="108" t="s">
        <v>86</v>
      </c>
      <c r="J16" s="85">
        <v>900</v>
      </c>
      <c r="K16" s="86">
        <f>SUM(J14:J16)</f>
        <v>300</v>
      </c>
      <c r="L16" s="87"/>
      <c r="M16" s="108"/>
      <c r="N16" s="63"/>
      <c r="O16" s="107" t="s">
        <v>86</v>
      </c>
      <c r="P16" s="63">
        <v>-500</v>
      </c>
      <c r="Q16" s="225">
        <f>SUM(N14:N16)+SUM(P14:P16)</f>
        <v>14500</v>
      </c>
      <c r="R16" s="88">
        <v>-6100</v>
      </c>
      <c r="S16" s="360">
        <v>4851600</v>
      </c>
      <c r="T16" s="361">
        <v>4249200</v>
      </c>
      <c r="U16" s="362">
        <v>4249100</v>
      </c>
      <c r="V16" s="405">
        <v>-9.5000000000000001E-2</v>
      </c>
      <c r="W16" s="397">
        <v>-5.5E-2</v>
      </c>
      <c r="X16" s="406">
        <v>-0.05</v>
      </c>
      <c r="Y16" s="165">
        <v>1.4999999999999999E-2</v>
      </c>
      <c r="Z16" s="129">
        <v>104.5</v>
      </c>
      <c r="AA16" s="222"/>
      <c r="AB16" s="222"/>
    </row>
    <row r="17" spans="1:28" ht="27" customHeight="1" x14ac:dyDescent="0.25">
      <c r="A17" s="36"/>
      <c r="B17" s="15"/>
      <c r="C17" s="65"/>
      <c r="D17" s="139">
        <v>-0.08</v>
      </c>
      <c r="E17" s="67"/>
      <c r="F17" s="67"/>
      <c r="G17" s="68"/>
      <c r="H17" s="56"/>
      <c r="I17" s="107" t="s">
        <v>168</v>
      </c>
      <c r="J17" s="89">
        <v>-300</v>
      </c>
      <c r="K17" s="78"/>
      <c r="L17" s="83"/>
      <c r="M17" s="107"/>
      <c r="N17" s="70"/>
      <c r="O17" s="122"/>
      <c r="P17" s="70"/>
      <c r="Q17" s="365"/>
      <c r="R17" s="90"/>
      <c r="S17" s="358"/>
      <c r="T17" s="363"/>
      <c r="U17" s="366"/>
      <c r="V17" s="402"/>
      <c r="W17" s="174"/>
      <c r="X17" s="409"/>
      <c r="Y17" s="166"/>
      <c r="Z17" s="128">
        <v>103.36</v>
      </c>
      <c r="AA17" s="222"/>
      <c r="AB17" s="222"/>
    </row>
    <row r="18" spans="1:28" ht="27" customHeight="1" x14ac:dyDescent="0.25">
      <c r="A18" s="36"/>
      <c r="B18" s="15"/>
      <c r="C18" s="65"/>
      <c r="D18" s="30"/>
      <c r="E18" s="67"/>
      <c r="F18" s="67"/>
      <c r="G18" s="68"/>
      <c r="H18" s="56"/>
      <c r="I18" s="107" t="s">
        <v>173</v>
      </c>
      <c r="J18" s="89">
        <v>-100</v>
      </c>
      <c r="K18" s="82"/>
      <c r="L18" s="83"/>
      <c r="M18" s="107"/>
      <c r="N18" s="67"/>
      <c r="O18" s="186" t="s">
        <v>82</v>
      </c>
      <c r="P18" s="67">
        <v>9600</v>
      </c>
      <c r="Q18" s="227"/>
      <c r="R18" s="90"/>
      <c r="S18" s="358"/>
      <c r="T18" s="363"/>
      <c r="U18" s="359"/>
      <c r="V18" s="404"/>
      <c r="W18" s="173"/>
      <c r="X18" s="403"/>
      <c r="Y18" s="166"/>
      <c r="Z18" s="130"/>
      <c r="AA18" s="222"/>
      <c r="AB18" s="222"/>
    </row>
    <row r="19" spans="1:28" ht="27" customHeight="1" x14ac:dyDescent="0.25">
      <c r="A19" s="37">
        <v>6</v>
      </c>
      <c r="B19" s="19" t="s">
        <v>135</v>
      </c>
      <c r="C19" s="169">
        <v>-2.9000000000000001E-2</v>
      </c>
      <c r="D19" s="21">
        <v>1E-3</v>
      </c>
      <c r="E19" s="63">
        <v>300</v>
      </c>
      <c r="F19" s="63">
        <v>-1300</v>
      </c>
      <c r="G19" s="66">
        <f>SUM(E19:F19)</f>
        <v>-1000</v>
      </c>
      <c r="H19" s="59"/>
      <c r="I19" s="108" t="s">
        <v>86</v>
      </c>
      <c r="J19" s="89">
        <v>500</v>
      </c>
      <c r="K19" s="86">
        <f>SUM(J17:J19)</f>
        <v>100</v>
      </c>
      <c r="L19" s="87"/>
      <c r="M19" s="108"/>
      <c r="N19" s="63"/>
      <c r="O19" s="108" t="s">
        <v>86</v>
      </c>
      <c r="P19" s="63">
        <v>-700</v>
      </c>
      <c r="Q19" s="225">
        <f>SUM(N17:N19)+SUM(P17:P19)</f>
        <v>8900</v>
      </c>
      <c r="R19" s="75">
        <v>8000</v>
      </c>
      <c r="S19" s="360">
        <v>4859600</v>
      </c>
      <c r="T19" s="361">
        <v>4233600</v>
      </c>
      <c r="U19" s="362">
        <v>4233600</v>
      </c>
      <c r="V19" s="410">
        <v>-9.9000000000000005E-2</v>
      </c>
      <c r="W19" s="397">
        <v>-5.5E-2</v>
      </c>
      <c r="X19" s="407">
        <v>-0.05</v>
      </c>
      <c r="Y19" s="165">
        <v>1.4999999999999999E-2</v>
      </c>
      <c r="Z19" s="129">
        <v>103.76</v>
      </c>
      <c r="AA19" s="222"/>
      <c r="AB19" s="222"/>
    </row>
    <row r="20" spans="1:28" ht="27" customHeight="1" x14ac:dyDescent="0.25">
      <c r="A20" s="39"/>
      <c r="B20" s="15"/>
      <c r="C20" s="65"/>
      <c r="D20" s="139">
        <v>-7.0000000000000007E-2</v>
      </c>
      <c r="E20" s="70"/>
      <c r="F20" s="70"/>
      <c r="G20" s="71"/>
      <c r="H20" s="107"/>
      <c r="I20" s="107"/>
      <c r="J20" s="77"/>
      <c r="K20" s="78"/>
      <c r="L20" s="79"/>
      <c r="M20" s="107"/>
      <c r="N20" s="67"/>
      <c r="O20" s="107"/>
      <c r="P20" s="67"/>
      <c r="Q20" s="365"/>
      <c r="R20" s="94"/>
      <c r="S20" s="367"/>
      <c r="T20" s="368"/>
      <c r="U20" s="366"/>
      <c r="V20" s="402"/>
      <c r="W20" s="174"/>
      <c r="X20" s="409"/>
      <c r="Y20" s="167"/>
      <c r="Z20" s="128">
        <v>103.2</v>
      </c>
      <c r="AA20" s="222"/>
      <c r="AB20" s="222"/>
    </row>
    <row r="21" spans="1:28" s="223" customFormat="1" ht="27" customHeight="1" x14ac:dyDescent="0.25">
      <c r="A21" s="36"/>
      <c r="B21" s="15"/>
      <c r="C21" s="65"/>
      <c r="D21" s="30"/>
      <c r="E21" s="67"/>
      <c r="F21" s="67"/>
      <c r="G21" s="68"/>
      <c r="H21" s="191"/>
      <c r="I21" s="107" t="s">
        <v>168</v>
      </c>
      <c r="J21" s="81">
        <v>-100</v>
      </c>
      <c r="K21" s="82"/>
      <c r="L21" s="83"/>
      <c r="M21" s="107"/>
      <c r="N21" s="67"/>
      <c r="O21" s="107" t="s">
        <v>173</v>
      </c>
      <c r="P21" s="67">
        <v>3000</v>
      </c>
      <c r="Q21" s="227"/>
      <c r="R21" s="90"/>
      <c r="S21" s="358"/>
      <c r="T21" s="363"/>
      <c r="U21" s="359"/>
      <c r="V21" s="404"/>
      <c r="W21" s="173"/>
      <c r="X21" s="403"/>
      <c r="Y21" s="166"/>
      <c r="Z21" s="130"/>
    </row>
    <row r="22" spans="1:28" s="223" customFormat="1" ht="27" customHeight="1" x14ac:dyDescent="0.25">
      <c r="A22" s="37">
        <v>9</v>
      </c>
      <c r="B22" s="19" t="s">
        <v>127</v>
      </c>
      <c r="C22" s="169">
        <v>-0.03</v>
      </c>
      <c r="D22" s="21">
        <v>0.03</v>
      </c>
      <c r="E22" s="63">
        <v>700</v>
      </c>
      <c r="F22" s="63">
        <v>-21000</v>
      </c>
      <c r="G22" s="66">
        <f>SUM(E22:F22)</f>
        <v>-20300</v>
      </c>
      <c r="H22" s="59"/>
      <c r="I22" s="108" t="s">
        <v>86</v>
      </c>
      <c r="J22" s="92">
        <v>700</v>
      </c>
      <c r="K22" s="86">
        <f>SUM(J20:J22)</f>
        <v>600</v>
      </c>
      <c r="L22" s="106"/>
      <c r="M22" s="108"/>
      <c r="N22" s="63"/>
      <c r="O22" s="107" t="s">
        <v>86</v>
      </c>
      <c r="P22" s="63">
        <v>-700</v>
      </c>
      <c r="Q22" s="225">
        <f>SUM(N20:N22)+SUM(P20:P22)</f>
        <v>2300</v>
      </c>
      <c r="R22" s="75">
        <v>-17400</v>
      </c>
      <c r="S22" s="360">
        <v>4842200</v>
      </c>
      <c r="T22" s="361">
        <v>4230700</v>
      </c>
      <c r="U22" s="362">
        <v>4230600</v>
      </c>
      <c r="V22" s="405">
        <v>-9.8000000000000004E-2</v>
      </c>
      <c r="W22" s="397">
        <v>-5.5E-2</v>
      </c>
      <c r="X22" s="406">
        <v>-0.05</v>
      </c>
      <c r="Y22" s="165">
        <v>1.4999999999999999E-2</v>
      </c>
      <c r="Z22" s="218">
        <v>103.57</v>
      </c>
    </row>
    <row r="23" spans="1:28" ht="27" customHeight="1" x14ac:dyDescent="0.25">
      <c r="A23" s="36"/>
      <c r="B23" s="15"/>
      <c r="C23" s="65"/>
      <c r="D23" s="171">
        <v>-7.0000000000000007E-2</v>
      </c>
      <c r="E23" s="67"/>
      <c r="F23" s="67"/>
      <c r="G23" s="69"/>
      <c r="H23" s="56"/>
      <c r="I23" s="107"/>
      <c r="J23" s="81"/>
      <c r="K23" s="78"/>
      <c r="L23" s="83"/>
      <c r="M23" s="107"/>
      <c r="N23" s="67"/>
      <c r="O23" s="123"/>
      <c r="P23" s="67"/>
      <c r="Q23" s="227"/>
      <c r="R23" s="90"/>
      <c r="S23" s="358"/>
      <c r="T23" s="363"/>
      <c r="U23" s="366"/>
      <c r="V23" s="402"/>
      <c r="W23" s="175"/>
      <c r="X23" s="411"/>
      <c r="Y23" s="167"/>
      <c r="Z23" s="128">
        <v>104.83</v>
      </c>
      <c r="AA23" s="222"/>
      <c r="AB23" s="222"/>
    </row>
    <row r="24" spans="1:28" ht="27" customHeight="1" x14ac:dyDescent="0.25">
      <c r="A24" s="36"/>
      <c r="B24" s="15"/>
      <c r="C24" s="65"/>
      <c r="D24" s="172"/>
      <c r="E24" s="67"/>
      <c r="F24" s="67"/>
      <c r="G24" s="69"/>
      <c r="H24" s="56"/>
      <c r="I24" s="107" t="s">
        <v>168</v>
      </c>
      <c r="J24" s="81">
        <v>-600</v>
      </c>
      <c r="K24" s="82"/>
      <c r="L24" s="83"/>
      <c r="M24" s="107"/>
      <c r="N24" s="67"/>
      <c r="O24" s="107" t="s">
        <v>82</v>
      </c>
      <c r="P24" s="67">
        <v>7300</v>
      </c>
      <c r="Q24" s="231"/>
      <c r="R24" s="90"/>
      <c r="S24" s="358"/>
      <c r="T24" s="363"/>
      <c r="U24" s="359"/>
      <c r="V24" s="404"/>
      <c r="W24" s="173"/>
      <c r="X24" s="408"/>
      <c r="Y24" s="166"/>
      <c r="Z24" s="130"/>
      <c r="AA24" s="222"/>
      <c r="AB24" s="222"/>
    </row>
    <row r="25" spans="1:28" ht="27" customHeight="1" x14ac:dyDescent="0.25">
      <c r="A25" s="37">
        <v>10</v>
      </c>
      <c r="B25" s="19" t="s">
        <v>130</v>
      </c>
      <c r="C25" s="169">
        <v>-3.4000000000000002E-2</v>
      </c>
      <c r="D25" s="21">
        <v>1E-3</v>
      </c>
      <c r="E25" s="63">
        <v>500</v>
      </c>
      <c r="F25" s="63">
        <v>-20200</v>
      </c>
      <c r="G25" s="66">
        <f>SUM(E25:F25)</f>
        <v>-19700</v>
      </c>
      <c r="H25" s="60"/>
      <c r="I25" s="108" t="s">
        <v>86</v>
      </c>
      <c r="J25" s="92">
        <v>700</v>
      </c>
      <c r="K25" s="86">
        <f>SUM(J23:J25)</f>
        <v>100</v>
      </c>
      <c r="L25" s="95"/>
      <c r="M25" s="108"/>
      <c r="N25" s="97"/>
      <c r="O25" s="108" t="s">
        <v>86</v>
      </c>
      <c r="P25" s="97">
        <v>-800</v>
      </c>
      <c r="Q25" s="225">
        <f>SUM(N23:N25)+SUM(P23:P25)</f>
        <v>6500</v>
      </c>
      <c r="R25" s="75">
        <v>-13100</v>
      </c>
      <c r="S25" s="360">
        <v>4829100</v>
      </c>
      <c r="T25" s="369">
        <v>4238400</v>
      </c>
      <c r="U25" s="362">
        <v>4238400</v>
      </c>
      <c r="V25" s="405">
        <v>-9.7000000000000003E-2</v>
      </c>
      <c r="W25" s="397">
        <v>-5.5E-2</v>
      </c>
      <c r="X25" s="406">
        <v>-0.04</v>
      </c>
      <c r="Y25" s="165">
        <v>0.03</v>
      </c>
      <c r="Z25" s="129">
        <v>105.37</v>
      </c>
      <c r="AA25" s="222"/>
      <c r="AB25" s="222"/>
    </row>
    <row r="26" spans="1:28" ht="27" customHeight="1" x14ac:dyDescent="0.25">
      <c r="A26" s="36"/>
      <c r="B26" s="15"/>
      <c r="C26" s="65"/>
      <c r="D26" s="172">
        <v>-7.0000000000000007E-2</v>
      </c>
      <c r="E26" s="67"/>
      <c r="F26" s="67"/>
      <c r="G26" s="72"/>
      <c r="H26" s="58"/>
      <c r="I26" s="107"/>
      <c r="J26" s="80"/>
      <c r="K26" s="82"/>
      <c r="L26" s="83"/>
      <c r="M26" s="107"/>
      <c r="N26" s="70"/>
      <c r="O26" s="107"/>
      <c r="P26" s="70"/>
      <c r="Q26" s="370"/>
      <c r="R26" s="98"/>
      <c r="S26" s="371"/>
      <c r="T26" s="372"/>
      <c r="U26" s="366"/>
      <c r="V26" s="402"/>
      <c r="W26" s="176"/>
      <c r="X26" s="408"/>
      <c r="Y26" s="166"/>
      <c r="Z26" s="128">
        <v>105.01</v>
      </c>
      <c r="AA26" s="222"/>
      <c r="AB26" s="222"/>
    </row>
    <row r="27" spans="1:28" s="223" customFormat="1" ht="27" customHeight="1" x14ac:dyDescent="0.25">
      <c r="A27" s="36"/>
      <c r="B27" s="15"/>
      <c r="C27" s="65"/>
      <c r="D27" s="30"/>
      <c r="E27" s="67"/>
      <c r="F27" s="67"/>
      <c r="G27" s="72"/>
      <c r="H27" s="61"/>
      <c r="I27" s="107" t="s">
        <v>168</v>
      </c>
      <c r="J27" s="84">
        <v>-300</v>
      </c>
      <c r="K27" s="82"/>
      <c r="L27" s="83"/>
      <c r="M27" s="107"/>
      <c r="N27" s="67"/>
      <c r="O27" s="107"/>
      <c r="P27" s="67"/>
      <c r="Q27" s="111"/>
      <c r="R27" s="90"/>
      <c r="S27" s="371"/>
      <c r="T27" s="373"/>
      <c r="U27" s="359"/>
      <c r="V27" s="404"/>
      <c r="W27" s="173"/>
      <c r="X27" s="408"/>
      <c r="Y27" s="166"/>
      <c r="Z27" s="130"/>
    </row>
    <row r="28" spans="1:28" s="223" customFormat="1" ht="27" customHeight="1" x14ac:dyDescent="0.25">
      <c r="A28" s="37">
        <v>11</v>
      </c>
      <c r="B28" s="19" t="s">
        <v>133</v>
      </c>
      <c r="C28" s="395">
        <v>-3.4000000000000002E-2</v>
      </c>
      <c r="D28" s="177">
        <v>1E-3</v>
      </c>
      <c r="E28" s="63">
        <v>900</v>
      </c>
      <c r="F28" s="63">
        <v>-8300</v>
      </c>
      <c r="G28" s="73">
        <f>SUM(E28:F28)</f>
        <v>-7400</v>
      </c>
      <c r="H28" s="60"/>
      <c r="I28" s="108" t="s">
        <v>86</v>
      </c>
      <c r="J28" s="63">
        <v>800</v>
      </c>
      <c r="K28" s="86">
        <f>SUM(J26:J28)</f>
        <v>500</v>
      </c>
      <c r="L28" s="109"/>
      <c r="M28" s="108"/>
      <c r="N28" s="63"/>
      <c r="O28" s="108" t="s">
        <v>86</v>
      </c>
      <c r="P28" s="63">
        <v>-300</v>
      </c>
      <c r="Q28" s="225">
        <f>SUM(N26:N28)+SUM(P26:P28)</f>
        <v>-300</v>
      </c>
      <c r="R28" s="88">
        <v>-7200</v>
      </c>
      <c r="S28" s="374">
        <v>4821900</v>
      </c>
      <c r="T28" s="369">
        <v>4232600</v>
      </c>
      <c r="U28" s="362">
        <v>4232600</v>
      </c>
      <c r="V28" s="405">
        <v>-0.10199999999999999</v>
      </c>
      <c r="W28" s="397">
        <v>-5.5E-2</v>
      </c>
      <c r="X28" s="406">
        <v>-0.05</v>
      </c>
      <c r="Y28" s="165">
        <v>3.5000000000000003E-2</v>
      </c>
      <c r="Z28" s="129">
        <v>105.43</v>
      </c>
    </row>
    <row r="29" spans="1:28" s="223" customFormat="1" ht="27" customHeight="1" x14ac:dyDescent="0.25">
      <c r="A29" s="36"/>
      <c r="B29" s="15"/>
      <c r="C29" s="65"/>
      <c r="D29" s="30">
        <v>-7.0000000000000007E-2</v>
      </c>
      <c r="E29" s="67"/>
      <c r="F29" s="67"/>
      <c r="G29" s="72"/>
      <c r="H29" s="61"/>
      <c r="I29" s="202"/>
      <c r="J29" s="67"/>
      <c r="K29" s="82"/>
      <c r="L29" s="101"/>
      <c r="M29" s="107"/>
      <c r="N29" s="67"/>
      <c r="O29" s="123" t="s">
        <v>49</v>
      </c>
      <c r="P29" s="67">
        <v>15000</v>
      </c>
      <c r="Q29" s="111"/>
      <c r="R29" s="67"/>
      <c r="S29" s="358"/>
      <c r="T29" s="372"/>
      <c r="U29" s="366"/>
      <c r="V29" s="402"/>
      <c r="W29" s="174"/>
      <c r="X29" s="412"/>
      <c r="Y29" s="167"/>
      <c r="Z29" s="128">
        <v>105.14</v>
      </c>
    </row>
    <row r="30" spans="1:28" s="223" customFormat="1" ht="27" customHeight="1" x14ac:dyDescent="0.25">
      <c r="A30" s="36"/>
      <c r="B30" s="15"/>
      <c r="C30" s="65"/>
      <c r="D30" s="30"/>
      <c r="E30" s="67"/>
      <c r="F30" s="67"/>
      <c r="G30" s="72"/>
      <c r="H30" s="61"/>
      <c r="I30" s="202"/>
      <c r="J30" s="67"/>
      <c r="K30" s="82"/>
      <c r="L30" s="101"/>
      <c r="M30" s="107"/>
      <c r="N30" s="67"/>
      <c r="O30" s="107" t="s">
        <v>48</v>
      </c>
      <c r="P30" s="67">
        <v>13900</v>
      </c>
      <c r="Q30" s="111"/>
      <c r="R30" s="67"/>
      <c r="S30" s="358"/>
      <c r="T30" s="363"/>
      <c r="U30" s="359"/>
      <c r="V30" s="404"/>
      <c r="W30" s="173"/>
      <c r="X30" s="408"/>
      <c r="Y30" s="166"/>
      <c r="Z30" s="130"/>
    </row>
    <row r="31" spans="1:28" s="223" customFormat="1" ht="27" customHeight="1" x14ac:dyDescent="0.25">
      <c r="A31" s="36"/>
      <c r="B31" s="15"/>
      <c r="C31" s="65"/>
      <c r="D31" s="30"/>
      <c r="E31" s="67"/>
      <c r="F31" s="67"/>
      <c r="G31" s="72"/>
      <c r="H31" s="61"/>
      <c r="I31" s="202"/>
      <c r="J31" s="67"/>
      <c r="K31" s="82"/>
      <c r="L31" s="101"/>
      <c r="M31" s="107"/>
      <c r="N31" s="67"/>
      <c r="O31" s="107" t="s">
        <v>128</v>
      </c>
      <c r="P31" s="67">
        <v>5500</v>
      </c>
      <c r="Q31" s="111"/>
      <c r="R31" s="67"/>
      <c r="S31" s="358"/>
      <c r="T31" s="363"/>
      <c r="U31" s="359"/>
      <c r="V31" s="404"/>
      <c r="W31" s="173"/>
      <c r="X31" s="408"/>
      <c r="Y31" s="166"/>
      <c r="Z31" s="130"/>
    </row>
    <row r="32" spans="1:28" ht="27" customHeight="1" x14ac:dyDescent="0.25">
      <c r="A32" s="36"/>
      <c r="B32" s="15"/>
      <c r="C32" s="65"/>
      <c r="D32" s="30"/>
      <c r="E32" s="67"/>
      <c r="F32" s="67"/>
      <c r="G32" s="72"/>
      <c r="H32" s="61"/>
      <c r="I32" s="107" t="s">
        <v>168</v>
      </c>
      <c r="J32" s="67">
        <v>-500</v>
      </c>
      <c r="K32" s="82"/>
      <c r="L32" s="101"/>
      <c r="M32" s="107"/>
      <c r="N32" s="67"/>
      <c r="O32" s="107" t="s">
        <v>85</v>
      </c>
      <c r="P32" s="67">
        <v>100</v>
      </c>
      <c r="Q32" s="111"/>
      <c r="R32" s="67"/>
      <c r="S32" s="358"/>
      <c r="T32" s="363"/>
      <c r="U32" s="359"/>
      <c r="V32" s="404"/>
      <c r="W32" s="173"/>
      <c r="X32" s="408"/>
      <c r="Y32" s="166"/>
      <c r="Z32" s="130"/>
      <c r="AA32" s="222"/>
      <c r="AB32" s="222"/>
    </row>
    <row r="33" spans="1:28" ht="27" customHeight="1" x14ac:dyDescent="0.25">
      <c r="A33" s="37">
        <v>12</v>
      </c>
      <c r="B33" s="19" t="s">
        <v>134</v>
      </c>
      <c r="C33" s="169">
        <v>-3.4000000000000002E-2</v>
      </c>
      <c r="D33" s="21">
        <v>1E-3</v>
      </c>
      <c r="E33" s="63">
        <v>-300</v>
      </c>
      <c r="F33" s="63">
        <v>4200</v>
      </c>
      <c r="G33" s="73">
        <f>SUM(E33:F33)</f>
        <v>3900</v>
      </c>
      <c r="H33" s="110"/>
      <c r="I33" s="108" t="s">
        <v>86</v>
      </c>
      <c r="J33" s="63">
        <v>300</v>
      </c>
      <c r="K33" s="86">
        <f>SUM(J29:J33)</f>
        <v>-200</v>
      </c>
      <c r="L33" s="91"/>
      <c r="M33" s="108"/>
      <c r="N33" s="63"/>
      <c r="O33" s="108" t="s">
        <v>126</v>
      </c>
      <c r="P33" s="63">
        <v>-1100</v>
      </c>
      <c r="Q33" s="225">
        <f>SUM(N29:N33)+SUM(P29:P33)</f>
        <v>33400</v>
      </c>
      <c r="R33" s="88">
        <v>37100</v>
      </c>
      <c r="S33" s="360">
        <v>4859000</v>
      </c>
      <c r="T33" s="361">
        <v>4259000</v>
      </c>
      <c r="U33" s="361">
        <v>4259000</v>
      </c>
      <c r="V33" s="405">
        <v>-0.10199999999999999</v>
      </c>
      <c r="W33" s="397">
        <v>-5.5E-2</v>
      </c>
      <c r="X33" s="406">
        <v>-0.05</v>
      </c>
      <c r="Y33" s="165">
        <v>2.5000000000000001E-2</v>
      </c>
      <c r="Z33" s="129">
        <v>105.48</v>
      </c>
      <c r="AA33" s="222"/>
      <c r="AB33" s="222"/>
    </row>
    <row r="34" spans="1:28" s="223" customFormat="1" ht="27" customHeight="1" x14ac:dyDescent="0.25">
      <c r="A34" s="36"/>
      <c r="B34" s="39"/>
      <c r="C34" s="181"/>
      <c r="D34" s="139">
        <v>-7.0000000000000007E-2</v>
      </c>
      <c r="E34" s="70"/>
      <c r="F34" s="70"/>
      <c r="G34" s="76"/>
      <c r="H34" s="209"/>
      <c r="I34" s="123"/>
      <c r="J34" s="70"/>
      <c r="K34" s="78"/>
      <c r="L34" s="105"/>
      <c r="M34" s="123"/>
      <c r="N34" s="70"/>
      <c r="O34" s="123"/>
      <c r="P34" s="70"/>
      <c r="Q34" s="78"/>
      <c r="R34" s="70"/>
      <c r="S34" s="375"/>
      <c r="T34" s="376"/>
      <c r="U34" s="377"/>
      <c r="V34" s="413"/>
      <c r="W34" s="174"/>
      <c r="X34" s="409"/>
      <c r="Y34" s="167"/>
      <c r="Z34" s="128">
        <v>104.86</v>
      </c>
    </row>
    <row r="35" spans="1:28" s="223" customFormat="1" ht="27" customHeight="1" x14ac:dyDescent="0.25">
      <c r="A35" s="36"/>
      <c r="B35" s="36"/>
      <c r="C35" s="180"/>
      <c r="D35" s="30"/>
      <c r="E35" s="67"/>
      <c r="F35" s="67"/>
      <c r="G35" s="72"/>
      <c r="H35" s="193"/>
      <c r="I35" s="107" t="s">
        <v>168</v>
      </c>
      <c r="J35" s="67">
        <v>-700</v>
      </c>
      <c r="K35" s="82"/>
      <c r="L35" s="93"/>
      <c r="M35" s="107"/>
      <c r="N35" s="67"/>
      <c r="O35" s="107" t="s">
        <v>85</v>
      </c>
      <c r="P35" s="67">
        <v>100</v>
      </c>
      <c r="Q35" s="82"/>
      <c r="R35" s="67"/>
      <c r="S35" s="378"/>
      <c r="T35" s="379"/>
      <c r="U35" s="380"/>
      <c r="V35" s="197"/>
      <c r="W35" s="173"/>
      <c r="X35" s="403"/>
      <c r="Y35" s="166"/>
      <c r="Z35" s="130"/>
    </row>
    <row r="36" spans="1:28" s="223" customFormat="1" ht="27" customHeight="1" x14ac:dyDescent="0.25">
      <c r="A36" s="37">
        <v>13</v>
      </c>
      <c r="B36" s="37" t="s">
        <v>135</v>
      </c>
      <c r="C36" s="169">
        <v>-0.03</v>
      </c>
      <c r="D36" s="177">
        <v>1E-3</v>
      </c>
      <c r="E36" s="63">
        <v>200</v>
      </c>
      <c r="F36" s="63">
        <v>-22500</v>
      </c>
      <c r="G36" s="73">
        <f>SUM(E36:F36)</f>
        <v>-22300</v>
      </c>
      <c r="H36" s="110"/>
      <c r="I36" s="108" t="s">
        <v>86</v>
      </c>
      <c r="J36" s="63">
        <v>1100</v>
      </c>
      <c r="K36" s="86">
        <f>SUM(J34:J36)</f>
        <v>400</v>
      </c>
      <c r="L36" s="87"/>
      <c r="M36" s="108"/>
      <c r="N36" s="63"/>
      <c r="O36" s="108" t="s">
        <v>86</v>
      </c>
      <c r="P36" s="103">
        <v>-300</v>
      </c>
      <c r="Q36" s="225">
        <f>SUM(N34:N36)+SUM(P34:P36)</f>
        <v>-200</v>
      </c>
      <c r="R36" s="103">
        <v>-22100</v>
      </c>
      <c r="S36" s="381">
        <v>4836900</v>
      </c>
      <c r="T36" s="361">
        <v>4252200</v>
      </c>
      <c r="U36" s="382">
        <v>4252200</v>
      </c>
      <c r="V36" s="405">
        <v>-0.107</v>
      </c>
      <c r="W36" s="397">
        <v>-5.5E-2</v>
      </c>
      <c r="X36" s="407">
        <v>-0.05</v>
      </c>
      <c r="Y36" s="165">
        <v>0.02</v>
      </c>
      <c r="Z36" s="129">
        <v>105.13</v>
      </c>
    </row>
    <row r="37" spans="1:28" s="223" customFormat="1" ht="27" customHeight="1" x14ac:dyDescent="0.25">
      <c r="A37" s="36"/>
      <c r="B37" s="39"/>
      <c r="C37" s="181"/>
      <c r="D37" s="139">
        <v>-7.4999999999999997E-2</v>
      </c>
      <c r="E37" s="70"/>
      <c r="F37" s="70"/>
      <c r="G37" s="76"/>
      <c r="H37" s="209"/>
      <c r="I37" s="123"/>
      <c r="J37" s="70"/>
      <c r="K37" s="78"/>
      <c r="L37" s="105"/>
      <c r="M37" s="123"/>
      <c r="N37" s="70"/>
      <c r="O37" s="123"/>
      <c r="P37" s="70"/>
      <c r="Q37" s="78"/>
      <c r="R37" s="70"/>
      <c r="S37" s="375"/>
      <c r="T37" s="376"/>
      <c r="U37" s="377"/>
      <c r="V37" s="413"/>
      <c r="W37" s="174"/>
      <c r="X37" s="409"/>
      <c r="Y37" s="167"/>
      <c r="Z37" s="128">
        <v>104.43</v>
      </c>
    </row>
    <row r="38" spans="1:28" s="223" customFormat="1" ht="27" customHeight="1" x14ac:dyDescent="0.25">
      <c r="A38" s="36"/>
      <c r="B38" s="36"/>
      <c r="C38" s="180"/>
      <c r="D38" s="30"/>
      <c r="E38" s="67"/>
      <c r="F38" s="67"/>
      <c r="G38" s="72"/>
      <c r="H38" s="193"/>
      <c r="I38" s="107" t="s">
        <v>168</v>
      </c>
      <c r="J38" s="67">
        <v>-1600</v>
      </c>
      <c r="K38" s="82"/>
      <c r="L38" s="93"/>
      <c r="M38" s="107"/>
      <c r="N38" s="67"/>
      <c r="O38" s="107"/>
      <c r="P38" s="67"/>
      <c r="Q38" s="82"/>
      <c r="R38" s="67"/>
      <c r="S38" s="378"/>
      <c r="T38" s="379"/>
      <c r="U38" s="380"/>
      <c r="V38" s="197"/>
      <c r="W38" s="173"/>
      <c r="X38" s="403"/>
      <c r="Y38" s="166"/>
      <c r="Z38" s="130"/>
    </row>
    <row r="39" spans="1:28" s="223" customFormat="1" ht="27" customHeight="1" x14ac:dyDescent="0.25">
      <c r="A39" s="37">
        <v>16</v>
      </c>
      <c r="B39" s="37" t="s">
        <v>127</v>
      </c>
      <c r="C39" s="169">
        <v>-3.7999999999999999E-2</v>
      </c>
      <c r="D39" s="177">
        <v>1E-3</v>
      </c>
      <c r="E39" s="63">
        <v>800</v>
      </c>
      <c r="F39" s="63">
        <v>-33000</v>
      </c>
      <c r="G39" s="73">
        <f>SUM(E39:F39)</f>
        <v>-32200</v>
      </c>
      <c r="H39" s="110"/>
      <c r="I39" s="108" t="s">
        <v>86</v>
      </c>
      <c r="J39" s="63">
        <v>300</v>
      </c>
      <c r="K39" s="86">
        <f>SUM(J37:J39)</f>
        <v>-1300</v>
      </c>
      <c r="L39" s="87"/>
      <c r="M39" s="108"/>
      <c r="N39" s="63"/>
      <c r="O39" s="108" t="s">
        <v>86</v>
      </c>
      <c r="P39" s="103">
        <v>-600</v>
      </c>
      <c r="Q39" s="225">
        <f>SUM(N37:N39)+SUM(P37:P39)</f>
        <v>-600</v>
      </c>
      <c r="R39" s="103">
        <v>-34100</v>
      </c>
      <c r="S39" s="381">
        <v>4802800</v>
      </c>
      <c r="T39" s="361">
        <v>4211100</v>
      </c>
      <c r="U39" s="382">
        <v>2904100</v>
      </c>
      <c r="V39" s="405">
        <v>-0.113</v>
      </c>
      <c r="W39" s="397">
        <v>-5.5E-2</v>
      </c>
      <c r="X39" s="407">
        <v>-0.05</v>
      </c>
      <c r="Y39" s="165">
        <v>0.02</v>
      </c>
      <c r="Z39" s="129">
        <v>104.72</v>
      </c>
    </row>
    <row r="40" spans="1:28" ht="27" customHeight="1" x14ac:dyDescent="0.25">
      <c r="A40" s="36"/>
      <c r="B40" s="15"/>
      <c r="C40" s="180"/>
      <c r="D40" s="30">
        <v>-0.08</v>
      </c>
      <c r="E40" s="67"/>
      <c r="F40" s="67"/>
      <c r="G40" s="72"/>
      <c r="H40" s="193"/>
      <c r="I40" s="107"/>
      <c r="J40" s="67"/>
      <c r="K40" s="82"/>
      <c r="L40" s="93"/>
      <c r="M40" s="107"/>
      <c r="N40" s="67"/>
      <c r="O40" s="107"/>
      <c r="P40" s="104"/>
      <c r="Q40" s="227"/>
      <c r="R40" s="104"/>
      <c r="S40" s="383"/>
      <c r="T40" s="379"/>
      <c r="U40" s="364"/>
      <c r="V40" s="197"/>
      <c r="W40" s="173"/>
      <c r="X40" s="403"/>
      <c r="Y40" s="197"/>
      <c r="Z40" s="130">
        <v>104.43</v>
      </c>
      <c r="AA40" s="222"/>
      <c r="AB40" s="222"/>
    </row>
    <row r="41" spans="1:28" ht="27" customHeight="1" x14ac:dyDescent="0.25">
      <c r="A41" s="36"/>
      <c r="B41" s="15"/>
      <c r="C41" s="180"/>
      <c r="D41" s="30"/>
      <c r="E41" s="67"/>
      <c r="F41" s="67"/>
      <c r="G41" s="72"/>
      <c r="H41" s="193"/>
      <c r="I41" s="107" t="s">
        <v>168</v>
      </c>
      <c r="J41" s="67">
        <v>-200</v>
      </c>
      <c r="K41" s="82"/>
      <c r="L41" s="93"/>
      <c r="M41" s="107"/>
      <c r="N41" s="67"/>
      <c r="O41" s="107" t="s">
        <v>85</v>
      </c>
      <c r="P41" s="104">
        <v>800</v>
      </c>
      <c r="Q41" s="227"/>
      <c r="R41" s="104"/>
      <c r="S41" s="383"/>
      <c r="T41" s="379"/>
      <c r="U41" s="364"/>
      <c r="V41" s="197"/>
      <c r="W41" s="173"/>
      <c r="X41" s="403"/>
      <c r="Y41" s="166"/>
      <c r="Z41" s="130"/>
      <c r="AA41" s="222"/>
      <c r="AB41" s="222"/>
    </row>
    <row r="42" spans="1:28" ht="27" customHeight="1" x14ac:dyDescent="0.25">
      <c r="A42" s="37">
        <v>17</v>
      </c>
      <c r="B42" s="19" t="s">
        <v>130</v>
      </c>
      <c r="C42" s="169">
        <v>-3.3000000000000002E-2</v>
      </c>
      <c r="D42" s="21">
        <v>1E-3</v>
      </c>
      <c r="E42" s="75">
        <v>400</v>
      </c>
      <c r="F42" s="63">
        <v>-2900</v>
      </c>
      <c r="G42" s="73">
        <f>SUM(E42:F42)</f>
        <v>-2500</v>
      </c>
      <c r="H42" s="60"/>
      <c r="I42" s="108" t="s">
        <v>86</v>
      </c>
      <c r="J42" s="63">
        <v>600</v>
      </c>
      <c r="K42" s="86">
        <f>SUM(J40:J42)</f>
        <v>400</v>
      </c>
      <c r="L42" s="95"/>
      <c r="M42" s="108"/>
      <c r="N42" s="63"/>
      <c r="O42" s="108" t="s">
        <v>86</v>
      </c>
      <c r="P42" s="103">
        <v>-500</v>
      </c>
      <c r="Q42" s="225">
        <f>SUM(N40:N42)+SUM(P40:P42)</f>
        <v>300</v>
      </c>
      <c r="R42" s="230">
        <v>-1800</v>
      </c>
      <c r="S42" s="381">
        <v>4801000</v>
      </c>
      <c r="T42" s="361">
        <v>4200100</v>
      </c>
      <c r="U42" s="362">
        <v>4146400</v>
      </c>
      <c r="V42" s="405">
        <v>-0.11</v>
      </c>
      <c r="W42" s="397">
        <v>-5.5E-2</v>
      </c>
      <c r="X42" s="406">
        <v>-4.4999999999999998E-2</v>
      </c>
      <c r="Y42" s="165">
        <v>0.02</v>
      </c>
      <c r="Z42" s="129">
        <v>104.6</v>
      </c>
      <c r="AA42" s="224"/>
      <c r="AB42" s="222"/>
    </row>
    <row r="43" spans="1:28" ht="27" customHeight="1" x14ac:dyDescent="0.25">
      <c r="A43" s="36"/>
      <c r="B43" s="15"/>
      <c r="C43" s="180"/>
      <c r="D43" s="216">
        <v>-7.4999999999999997E-2</v>
      </c>
      <c r="E43" s="67"/>
      <c r="F43" s="67"/>
      <c r="G43" s="72"/>
      <c r="H43" s="61"/>
      <c r="I43" s="107" t="s">
        <v>172</v>
      </c>
      <c r="J43" s="67">
        <v>-1600</v>
      </c>
      <c r="K43" s="82"/>
      <c r="L43" s="192"/>
      <c r="M43" s="107"/>
      <c r="N43" s="67"/>
      <c r="O43" s="107" t="s">
        <v>178</v>
      </c>
      <c r="P43" s="104">
        <v>10000</v>
      </c>
      <c r="Q43" s="231"/>
      <c r="R43" s="104"/>
      <c r="S43" s="383"/>
      <c r="T43" s="379"/>
      <c r="U43" s="364"/>
      <c r="V43" s="197"/>
      <c r="W43" s="173"/>
      <c r="X43" s="403"/>
      <c r="Y43" s="166"/>
      <c r="Z43" s="130">
        <v>103.85</v>
      </c>
      <c r="AA43" s="223"/>
      <c r="AB43" s="222"/>
    </row>
    <row r="44" spans="1:28" ht="27" customHeight="1" x14ac:dyDescent="0.25">
      <c r="A44" s="36"/>
      <c r="B44" s="15"/>
      <c r="C44" s="65"/>
      <c r="D44" s="172"/>
      <c r="E44" s="194"/>
      <c r="F44" s="67"/>
      <c r="G44" s="74"/>
      <c r="H44" s="121"/>
      <c r="I44" s="107" t="s">
        <v>197</v>
      </c>
      <c r="J44" s="104">
        <v>-800</v>
      </c>
      <c r="K44" s="82"/>
      <c r="L44" s="96"/>
      <c r="M44" s="107"/>
      <c r="N44" s="67"/>
      <c r="O44" s="107" t="s">
        <v>82</v>
      </c>
      <c r="P44" s="67">
        <v>13600</v>
      </c>
      <c r="Q44" s="113"/>
      <c r="R44" s="90"/>
      <c r="S44" s="358"/>
      <c r="T44" s="384"/>
      <c r="U44" s="385"/>
      <c r="V44" s="404"/>
      <c r="W44" s="176"/>
      <c r="X44" s="403"/>
      <c r="Y44" s="197"/>
      <c r="Z44" s="130"/>
      <c r="AA44" s="224"/>
      <c r="AB44" s="222"/>
    </row>
    <row r="45" spans="1:28" ht="27" customHeight="1" x14ac:dyDescent="0.25">
      <c r="A45" s="37">
        <v>18</v>
      </c>
      <c r="B45" s="19" t="s">
        <v>133</v>
      </c>
      <c r="C45" s="169">
        <v>-3.5000000000000003E-2</v>
      </c>
      <c r="D45" s="21">
        <v>1E-3</v>
      </c>
      <c r="E45" s="75">
        <v>-300</v>
      </c>
      <c r="F45" s="63">
        <v>-1000</v>
      </c>
      <c r="G45" s="73">
        <f>SUM(E45:F45)</f>
        <v>-1300</v>
      </c>
      <c r="H45" s="120"/>
      <c r="I45" s="108" t="s">
        <v>86</v>
      </c>
      <c r="J45" s="103">
        <v>500</v>
      </c>
      <c r="K45" s="86">
        <f>SUM(J43:J45)</f>
        <v>-1900</v>
      </c>
      <c r="L45" s="87"/>
      <c r="M45" s="108" t="s">
        <v>172</v>
      </c>
      <c r="N45" s="63">
        <v>1400</v>
      </c>
      <c r="O45" s="108" t="s">
        <v>86</v>
      </c>
      <c r="P45" s="421">
        <v>-400</v>
      </c>
      <c r="Q45" s="225">
        <f>SUM(N43:N45)+SUM(P43:P45)</f>
        <v>24600</v>
      </c>
      <c r="R45" s="88">
        <v>21400</v>
      </c>
      <c r="S45" s="360">
        <v>4822400</v>
      </c>
      <c r="T45" s="361">
        <v>4225600</v>
      </c>
      <c r="U45" s="362">
        <v>4212400</v>
      </c>
      <c r="V45" s="405">
        <v>-0.11</v>
      </c>
      <c r="W45" s="397">
        <v>-5.5E-2</v>
      </c>
      <c r="X45" s="406">
        <v>-0.05</v>
      </c>
      <c r="Y45" s="165">
        <v>1.4999999999999999E-2</v>
      </c>
      <c r="Z45" s="129">
        <v>104.19</v>
      </c>
      <c r="AA45" s="224"/>
      <c r="AB45" s="222"/>
    </row>
    <row r="46" spans="1:28" ht="27" customHeight="1" x14ac:dyDescent="0.25">
      <c r="A46" s="36"/>
      <c r="B46" s="15"/>
      <c r="C46" s="180"/>
      <c r="D46" s="30">
        <v>-0.08</v>
      </c>
      <c r="E46" s="67"/>
      <c r="F46" s="67"/>
      <c r="G46" s="72"/>
      <c r="H46" s="185"/>
      <c r="I46" s="107"/>
      <c r="J46" s="104"/>
      <c r="K46" s="82"/>
      <c r="L46" s="93"/>
      <c r="M46" s="107"/>
      <c r="N46" s="67"/>
      <c r="O46" s="107"/>
      <c r="P46" s="67"/>
      <c r="Q46" s="188"/>
      <c r="R46" s="67"/>
      <c r="S46" s="378"/>
      <c r="T46" s="379"/>
      <c r="U46" s="364"/>
      <c r="V46" s="197"/>
      <c r="W46" s="173"/>
      <c r="X46" s="403"/>
      <c r="Y46" s="166"/>
      <c r="Z46" s="130">
        <v>103.72</v>
      </c>
      <c r="AA46" s="224"/>
      <c r="AB46" s="222"/>
    </row>
    <row r="47" spans="1:28" ht="27" customHeight="1" x14ac:dyDescent="0.25">
      <c r="A47" s="36"/>
      <c r="B47" s="12"/>
      <c r="C47" s="180"/>
      <c r="D47" s="30"/>
      <c r="E47" s="67"/>
      <c r="F47" s="67"/>
      <c r="G47" s="72"/>
      <c r="H47" s="185"/>
      <c r="I47" s="107" t="s">
        <v>168</v>
      </c>
      <c r="J47" s="104">
        <v>-100</v>
      </c>
      <c r="K47" s="82"/>
      <c r="L47" s="93"/>
      <c r="M47" s="107"/>
      <c r="N47" s="99"/>
      <c r="O47" s="107" t="s">
        <v>85</v>
      </c>
      <c r="P47" s="67">
        <v>700</v>
      </c>
      <c r="Q47" s="188"/>
      <c r="R47" s="67"/>
      <c r="S47" s="378"/>
      <c r="T47" s="379"/>
      <c r="U47" s="364"/>
      <c r="V47" s="197"/>
      <c r="W47" s="173"/>
      <c r="X47" s="403"/>
      <c r="Y47" s="166"/>
      <c r="Z47" s="130"/>
      <c r="AA47" s="224"/>
      <c r="AB47" s="222"/>
    </row>
    <row r="48" spans="1:28" s="223" customFormat="1" ht="27" customHeight="1" x14ac:dyDescent="0.25">
      <c r="A48" s="37">
        <v>19</v>
      </c>
      <c r="B48" s="189" t="s">
        <v>134</v>
      </c>
      <c r="C48" s="169">
        <v>-3.4000000000000002E-2</v>
      </c>
      <c r="D48" s="317">
        <v>1E-3</v>
      </c>
      <c r="E48" s="63">
        <v>-1200</v>
      </c>
      <c r="F48" s="63">
        <v>0</v>
      </c>
      <c r="G48" s="73">
        <f>SUM(E48:F48)</f>
        <v>-1200</v>
      </c>
      <c r="H48" s="190"/>
      <c r="I48" s="108" t="s">
        <v>86</v>
      </c>
      <c r="J48" s="103">
        <v>400</v>
      </c>
      <c r="K48" s="86">
        <f>SUM(J46:J48)</f>
        <v>300</v>
      </c>
      <c r="L48" s="87"/>
      <c r="M48" s="108"/>
      <c r="N48" s="63"/>
      <c r="O48" s="108" t="s">
        <v>86</v>
      </c>
      <c r="P48" s="63">
        <v>-300</v>
      </c>
      <c r="Q48" s="225">
        <f>SUM(N46:N48)+SUM(P46:P48)</f>
        <v>400</v>
      </c>
      <c r="R48" s="63">
        <v>-500</v>
      </c>
      <c r="S48" s="360">
        <v>4821900</v>
      </c>
      <c r="T48" s="361">
        <v>4210900</v>
      </c>
      <c r="U48" s="362">
        <v>4205800</v>
      </c>
      <c r="V48" s="410">
        <v>-0.105</v>
      </c>
      <c r="W48" s="401">
        <v>-5.5E-2</v>
      </c>
      <c r="X48" s="406">
        <v>-0.05</v>
      </c>
      <c r="Y48" s="165">
        <v>0.01</v>
      </c>
      <c r="Z48" s="129">
        <v>103.98</v>
      </c>
      <c r="AA48" s="224"/>
    </row>
    <row r="49" spans="1:27" s="223" customFormat="1" ht="27" customHeight="1" x14ac:dyDescent="0.25">
      <c r="A49" s="36"/>
      <c r="B49" s="15"/>
      <c r="C49" s="65"/>
      <c r="D49" s="30">
        <v>-0.08</v>
      </c>
      <c r="E49" s="67"/>
      <c r="F49" s="67"/>
      <c r="G49" s="72"/>
      <c r="H49" s="61"/>
      <c r="I49" s="107" t="s">
        <v>168</v>
      </c>
      <c r="J49" s="104">
        <v>-1400</v>
      </c>
      <c r="K49" s="82"/>
      <c r="L49" s="93"/>
      <c r="M49" s="107"/>
      <c r="N49" s="67"/>
      <c r="O49" s="107" t="s">
        <v>173</v>
      </c>
      <c r="P49" s="67">
        <v>2000</v>
      </c>
      <c r="Q49" s="113"/>
      <c r="R49" s="67"/>
      <c r="S49" s="358"/>
      <c r="T49" s="363"/>
      <c r="U49" s="359"/>
      <c r="V49" s="404"/>
      <c r="W49" s="173"/>
      <c r="X49" s="408"/>
      <c r="Y49" s="166"/>
      <c r="Z49" s="217">
        <v>103.75</v>
      </c>
      <c r="AA49" s="224"/>
    </row>
    <row r="50" spans="1:27" s="223" customFormat="1" ht="27" customHeight="1" x14ac:dyDescent="0.25">
      <c r="A50" s="36"/>
      <c r="B50" s="15"/>
      <c r="C50" s="65"/>
      <c r="D50" s="30"/>
      <c r="E50" s="67"/>
      <c r="F50" s="67"/>
      <c r="G50" s="72"/>
      <c r="H50" s="61"/>
      <c r="I50" s="107" t="s">
        <v>173</v>
      </c>
      <c r="J50" s="104">
        <v>-100</v>
      </c>
      <c r="K50" s="82"/>
      <c r="L50" s="93"/>
      <c r="M50" s="107"/>
      <c r="N50" s="67"/>
      <c r="O50" s="107" t="s">
        <v>85</v>
      </c>
      <c r="P50" s="67">
        <v>700</v>
      </c>
      <c r="Q50" s="113"/>
      <c r="R50" s="67"/>
      <c r="S50" s="358"/>
      <c r="T50" s="363"/>
      <c r="U50" s="359"/>
      <c r="V50" s="404"/>
      <c r="W50" s="173"/>
      <c r="X50" s="408"/>
      <c r="Y50" s="166"/>
      <c r="Z50" s="217"/>
      <c r="AA50" s="224"/>
    </row>
    <row r="51" spans="1:27" s="223" customFormat="1" ht="27" customHeight="1" x14ac:dyDescent="0.25">
      <c r="A51" s="37">
        <v>20</v>
      </c>
      <c r="B51" s="19" t="s">
        <v>135</v>
      </c>
      <c r="C51" s="169">
        <v>-3.3000000000000002E-2</v>
      </c>
      <c r="D51" s="177">
        <v>1E-3</v>
      </c>
      <c r="E51" s="63">
        <v>-1000</v>
      </c>
      <c r="F51" s="63">
        <v>-8200</v>
      </c>
      <c r="G51" s="73">
        <f>SUM(E51:F51)</f>
        <v>-9200</v>
      </c>
      <c r="H51" s="60"/>
      <c r="I51" s="108" t="s">
        <v>86</v>
      </c>
      <c r="J51" s="103">
        <v>300</v>
      </c>
      <c r="K51" s="86">
        <f>SUM(J49:J51)</f>
        <v>-1200</v>
      </c>
      <c r="L51" s="87"/>
      <c r="M51" s="108"/>
      <c r="N51" s="63"/>
      <c r="O51" s="108" t="s">
        <v>86</v>
      </c>
      <c r="P51" s="63">
        <v>-700</v>
      </c>
      <c r="Q51" s="225">
        <f>SUM(N49:N51)+SUM(P49:P51)</f>
        <v>2000</v>
      </c>
      <c r="R51" s="63">
        <v>-8400</v>
      </c>
      <c r="S51" s="360">
        <v>4813500</v>
      </c>
      <c r="T51" s="361">
        <v>4237600</v>
      </c>
      <c r="U51" s="362">
        <v>4237200</v>
      </c>
      <c r="V51" s="410">
        <v>-0.115</v>
      </c>
      <c r="W51" s="397">
        <v>-5.5E-2</v>
      </c>
      <c r="X51" s="406">
        <v>-4.4999999999999998E-2</v>
      </c>
      <c r="Y51" s="165">
        <v>0.01</v>
      </c>
      <c r="Z51" s="218">
        <v>103.91</v>
      </c>
      <c r="AA51" s="224"/>
    </row>
    <row r="52" spans="1:27" s="223" customFormat="1" ht="27" customHeight="1" x14ac:dyDescent="0.25">
      <c r="A52" s="39"/>
      <c r="B52" s="15"/>
      <c r="C52" s="64"/>
      <c r="D52" s="139">
        <v>-7.4999999999999997E-2</v>
      </c>
      <c r="E52" s="70"/>
      <c r="F52" s="70"/>
      <c r="G52" s="76"/>
      <c r="H52" s="126"/>
      <c r="I52" s="123"/>
      <c r="J52" s="104"/>
      <c r="K52" s="78"/>
      <c r="L52" s="105"/>
      <c r="M52" s="107"/>
      <c r="N52" s="70"/>
      <c r="O52" s="107"/>
      <c r="P52" s="70"/>
      <c r="Q52" s="112"/>
      <c r="R52" s="70"/>
      <c r="S52" s="367"/>
      <c r="T52" s="368"/>
      <c r="U52" s="366"/>
      <c r="V52" s="402"/>
      <c r="W52" s="174"/>
      <c r="X52" s="412"/>
      <c r="Y52" s="167"/>
      <c r="Z52" s="128">
        <v>104.35</v>
      </c>
      <c r="AA52" s="224"/>
    </row>
    <row r="53" spans="1:27" s="223" customFormat="1" ht="27" customHeight="1" x14ac:dyDescent="0.25">
      <c r="A53" s="36"/>
      <c r="B53" s="15"/>
      <c r="C53" s="65"/>
      <c r="D53" s="30"/>
      <c r="E53" s="67"/>
      <c r="F53" s="67"/>
      <c r="G53" s="72"/>
      <c r="H53" s="191"/>
      <c r="I53" s="107" t="s">
        <v>168</v>
      </c>
      <c r="J53" s="104">
        <v>-500</v>
      </c>
      <c r="K53" s="82"/>
      <c r="L53" s="93"/>
      <c r="M53" s="107"/>
      <c r="N53" s="67"/>
      <c r="O53" s="107"/>
      <c r="P53" s="67"/>
      <c r="Q53" s="113"/>
      <c r="R53" s="67"/>
      <c r="S53" s="358"/>
      <c r="T53" s="363"/>
      <c r="U53" s="359"/>
      <c r="V53" s="404"/>
      <c r="W53" s="173"/>
      <c r="X53" s="408"/>
      <c r="Y53" s="166"/>
      <c r="Z53" s="130"/>
      <c r="AA53" s="224"/>
    </row>
    <row r="54" spans="1:27" s="223" customFormat="1" ht="27" customHeight="1" x14ac:dyDescent="0.25">
      <c r="A54" s="37">
        <v>24</v>
      </c>
      <c r="B54" s="37" t="s">
        <v>130</v>
      </c>
      <c r="C54" s="169">
        <v>-3.1E-2</v>
      </c>
      <c r="D54" s="177">
        <v>1E-3</v>
      </c>
      <c r="E54" s="63">
        <v>100</v>
      </c>
      <c r="F54" s="63">
        <v>-5600</v>
      </c>
      <c r="G54" s="73">
        <f>SUM(E54:F54)</f>
        <v>-5500</v>
      </c>
      <c r="H54" s="60"/>
      <c r="I54" s="108" t="s">
        <v>86</v>
      </c>
      <c r="J54" s="103">
        <v>700</v>
      </c>
      <c r="K54" s="86">
        <f>SUM(J52:J54)</f>
        <v>200</v>
      </c>
      <c r="L54" s="87"/>
      <c r="M54" s="108" t="s">
        <v>215</v>
      </c>
      <c r="N54" s="63"/>
      <c r="O54" s="108" t="s">
        <v>86</v>
      </c>
      <c r="P54" s="63">
        <v>-300</v>
      </c>
      <c r="Q54" s="225">
        <f>SUM(N52:N54)+SUM(P52:P54)</f>
        <v>-300</v>
      </c>
      <c r="R54" s="63">
        <v>-5600</v>
      </c>
      <c r="S54" s="360">
        <v>4807900</v>
      </c>
      <c r="T54" s="361">
        <v>4213500</v>
      </c>
      <c r="U54" s="362">
        <v>4213100</v>
      </c>
      <c r="V54" s="405">
        <v>-0.105</v>
      </c>
      <c r="W54" s="397">
        <v>-5.5E-2</v>
      </c>
      <c r="X54" s="406">
        <v>-0.05</v>
      </c>
      <c r="Y54" s="165">
        <v>0.02</v>
      </c>
      <c r="Z54" s="129">
        <v>104.65</v>
      </c>
      <c r="AA54" s="224"/>
    </row>
    <row r="55" spans="1:27" s="223" customFormat="1" ht="27" customHeight="1" x14ac:dyDescent="0.25">
      <c r="A55" s="36"/>
      <c r="B55" s="15"/>
      <c r="C55" s="180"/>
      <c r="D55" s="30">
        <v>-7.4999999999999997E-2</v>
      </c>
      <c r="E55" s="67"/>
      <c r="F55" s="67"/>
      <c r="G55" s="72"/>
      <c r="H55" s="61"/>
      <c r="I55" s="107"/>
      <c r="J55" s="104"/>
      <c r="K55" s="82"/>
      <c r="L55" s="93"/>
      <c r="M55" s="107"/>
      <c r="N55" s="67"/>
      <c r="O55" s="107" t="s">
        <v>82</v>
      </c>
      <c r="P55" s="67">
        <v>13600</v>
      </c>
      <c r="Q55" s="82"/>
      <c r="R55" s="67"/>
      <c r="S55" s="378"/>
      <c r="T55" s="379"/>
      <c r="U55" s="364"/>
      <c r="V55" s="197"/>
      <c r="W55" s="173"/>
      <c r="X55" s="403"/>
      <c r="Y55" s="166"/>
      <c r="Z55" s="130">
        <v>104.43</v>
      </c>
      <c r="AA55" s="224"/>
    </row>
    <row r="56" spans="1:27" s="223" customFormat="1" ht="27" customHeight="1" x14ac:dyDescent="0.25">
      <c r="A56" s="36"/>
      <c r="B56" s="15"/>
      <c r="C56" s="180"/>
      <c r="D56" s="30"/>
      <c r="E56" s="67"/>
      <c r="F56" s="67"/>
      <c r="G56" s="72"/>
      <c r="H56" s="61"/>
      <c r="I56" s="107" t="s">
        <v>168</v>
      </c>
      <c r="J56" s="104">
        <v>-1000</v>
      </c>
      <c r="K56" s="82"/>
      <c r="L56" s="93"/>
      <c r="M56" s="107"/>
      <c r="N56" s="67"/>
      <c r="O56" s="107" t="s">
        <v>85</v>
      </c>
      <c r="P56" s="67">
        <v>400</v>
      </c>
      <c r="Q56" s="82"/>
      <c r="R56" s="67"/>
      <c r="S56" s="378"/>
      <c r="T56" s="379"/>
      <c r="U56" s="364"/>
      <c r="V56" s="197"/>
      <c r="W56" s="173"/>
      <c r="X56" s="403"/>
      <c r="Y56" s="166"/>
      <c r="Z56" s="130"/>
      <c r="AA56" s="224"/>
    </row>
    <row r="57" spans="1:27" s="223" customFormat="1" ht="27" customHeight="1" x14ac:dyDescent="0.25">
      <c r="A57" s="36"/>
      <c r="B57" s="15"/>
      <c r="C57" s="180"/>
      <c r="D57" s="30"/>
      <c r="E57" s="67"/>
      <c r="F57" s="67"/>
      <c r="G57" s="72"/>
      <c r="H57" s="61"/>
      <c r="I57" s="107" t="s">
        <v>173</v>
      </c>
      <c r="J57" s="104">
        <v>-200</v>
      </c>
      <c r="K57" s="82"/>
      <c r="L57" s="93"/>
      <c r="M57" s="107"/>
      <c r="N57" s="67"/>
      <c r="O57" s="107" t="s">
        <v>86</v>
      </c>
      <c r="P57" s="67">
        <v>-200</v>
      </c>
      <c r="Q57" s="82"/>
      <c r="R57" s="67"/>
      <c r="S57" s="378"/>
      <c r="T57" s="379"/>
      <c r="U57" s="364"/>
      <c r="V57" s="197"/>
      <c r="W57" s="173"/>
      <c r="X57" s="403"/>
      <c r="Y57" s="166"/>
      <c r="Z57" s="130"/>
      <c r="AA57" s="224"/>
    </row>
    <row r="58" spans="1:27" s="223" customFormat="1" ht="27" customHeight="1" x14ac:dyDescent="0.25">
      <c r="A58" s="37">
        <v>25</v>
      </c>
      <c r="B58" s="19" t="s">
        <v>133</v>
      </c>
      <c r="C58" s="169">
        <v>-0.03</v>
      </c>
      <c r="D58" s="177">
        <v>0.03</v>
      </c>
      <c r="E58" s="63">
        <v>-100</v>
      </c>
      <c r="F58" s="63">
        <v>-22100</v>
      </c>
      <c r="G58" s="73">
        <f>SUM(E58:F58)</f>
        <v>-22200</v>
      </c>
      <c r="H58" s="60"/>
      <c r="I58" s="108" t="s">
        <v>86</v>
      </c>
      <c r="J58" s="103">
        <v>300</v>
      </c>
      <c r="K58" s="86">
        <f>SUM(J55:J58)</f>
        <v>-900</v>
      </c>
      <c r="L58" s="87"/>
      <c r="M58" s="108"/>
      <c r="N58" s="63"/>
      <c r="O58" s="108" t="s">
        <v>195</v>
      </c>
      <c r="P58" s="103">
        <v>37400</v>
      </c>
      <c r="Q58" s="225">
        <f>SUM(N55:N58)+SUM(P55:P58)</f>
        <v>51200</v>
      </c>
      <c r="R58" s="63">
        <v>28100</v>
      </c>
      <c r="S58" s="360">
        <v>4836000</v>
      </c>
      <c r="T58" s="361">
        <v>4232400</v>
      </c>
      <c r="U58" s="362">
        <v>4232100</v>
      </c>
      <c r="V58" s="405">
        <v>-0.104</v>
      </c>
      <c r="W58" s="397">
        <v>-5.5E-2</v>
      </c>
      <c r="X58" s="407">
        <v>-0.05</v>
      </c>
      <c r="Y58" s="165">
        <v>1.4999999999999999E-2</v>
      </c>
      <c r="Z58" s="129">
        <v>104.6</v>
      </c>
      <c r="AA58" s="224"/>
    </row>
    <row r="59" spans="1:27" s="223" customFormat="1" ht="27" customHeight="1" x14ac:dyDescent="0.25">
      <c r="A59" s="36"/>
      <c r="B59" s="15"/>
      <c r="C59" s="180"/>
      <c r="D59" s="30">
        <v>-0.08</v>
      </c>
      <c r="E59" s="67"/>
      <c r="F59" s="67"/>
      <c r="G59" s="72"/>
      <c r="H59" s="61"/>
      <c r="I59" s="107"/>
      <c r="J59" s="104"/>
      <c r="K59" s="82"/>
      <c r="L59" s="93"/>
      <c r="M59" s="107"/>
      <c r="N59" s="67"/>
      <c r="O59" s="107"/>
      <c r="P59" s="67"/>
      <c r="Q59" s="82"/>
      <c r="R59" s="67"/>
      <c r="S59" s="378"/>
      <c r="T59" s="379"/>
      <c r="U59" s="364"/>
      <c r="V59" s="197"/>
      <c r="W59" s="173"/>
      <c r="X59" s="403"/>
      <c r="Y59" s="166"/>
      <c r="Z59" s="130">
        <v>104.26</v>
      </c>
      <c r="AA59" s="224"/>
    </row>
    <row r="60" spans="1:27" s="223" customFormat="1" ht="27" customHeight="1" x14ac:dyDescent="0.25">
      <c r="A60" s="36"/>
      <c r="B60" s="15"/>
      <c r="C60" s="180"/>
      <c r="D60" s="30"/>
      <c r="E60" s="67"/>
      <c r="F60" s="67"/>
      <c r="G60" s="72"/>
      <c r="H60" s="61"/>
      <c r="I60" s="107" t="s">
        <v>168</v>
      </c>
      <c r="J60" s="104">
        <v>-100</v>
      </c>
      <c r="K60" s="82"/>
      <c r="L60" s="93"/>
      <c r="M60" s="107"/>
      <c r="N60" s="67"/>
      <c r="O60" s="107"/>
      <c r="P60" s="67"/>
      <c r="Q60" s="82"/>
      <c r="R60" s="67"/>
      <c r="S60" s="378"/>
      <c r="T60" s="379"/>
      <c r="U60" s="364"/>
      <c r="V60" s="197"/>
      <c r="W60" s="173"/>
      <c r="X60" s="403"/>
      <c r="Y60" s="166"/>
      <c r="Z60" s="130"/>
      <c r="AA60" s="224"/>
    </row>
    <row r="61" spans="1:27" s="223" customFormat="1" ht="27" customHeight="1" x14ac:dyDescent="0.25">
      <c r="A61" s="36">
        <v>26</v>
      </c>
      <c r="B61" s="189" t="s">
        <v>134</v>
      </c>
      <c r="C61" s="180">
        <v>-0.03</v>
      </c>
      <c r="D61" s="30">
        <v>1E-3</v>
      </c>
      <c r="E61" s="67">
        <v>-1400</v>
      </c>
      <c r="F61" s="67">
        <v>-6100</v>
      </c>
      <c r="G61" s="72">
        <f>SUM(E61:F61)</f>
        <v>-7500</v>
      </c>
      <c r="H61" s="61"/>
      <c r="I61" s="107" t="s">
        <v>86</v>
      </c>
      <c r="J61" s="103">
        <v>200</v>
      </c>
      <c r="K61" s="82">
        <f>SUM(J59:J61)</f>
        <v>100</v>
      </c>
      <c r="L61" s="387"/>
      <c r="M61" s="108"/>
      <c r="N61" s="67"/>
      <c r="O61" s="108"/>
      <c r="P61" s="67"/>
      <c r="Q61" s="225">
        <f>SUM(N59:N61)+SUM(P59:P61)+L61</f>
        <v>0</v>
      </c>
      <c r="R61" s="67">
        <v>-7400</v>
      </c>
      <c r="S61" s="378">
        <v>4828600</v>
      </c>
      <c r="T61" s="379">
        <v>4256800</v>
      </c>
      <c r="U61" s="364">
        <v>4256500</v>
      </c>
      <c r="V61" s="415">
        <v>-0.1</v>
      </c>
      <c r="W61" s="398">
        <v>-5.5E-2</v>
      </c>
      <c r="X61" s="403">
        <v>-0.05</v>
      </c>
      <c r="Y61" s="166">
        <v>0.02</v>
      </c>
      <c r="Z61" s="130">
        <v>104.42</v>
      </c>
      <c r="AA61" s="224"/>
    </row>
    <row r="62" spans="1:27" s="223" customFormat="1" ht="27" customHeight="1" x14ac:dyDescent="0.25">
      <c r="A62" s="39"/>
      <c r="B62" s="15"/>
      <c r="C62" s="64"/>
      <c r="D62" s="139">
        <v>-0.08</v>
      </c>
      <c r="E62" s="70"/>
      <c r="F62" s="70"/>
      <c r="G62" s="76"/>
      <c r="H62" s="126"/>
      <c r="I62" s="123"/>
      <c r="J62" s="104"/>
      <c r="K62" s="78"/>
      <c r="L62" s="105"/>
      <c r="M62" s="107"/>
      <c r="N62" s="70"/>
      <c r="O62" s="107" t="s">
        <v>178</v>
      </c>
      <c r="P62" s="70">
        <v>25000</v>
      </c>
      <c r="Q62" s="112"/>
      <c r="R62" s="70"/>
      <c r="S62" s="367"/>
      <c r="T62" s="368"/>
      <c r="U62" s="366"/>
      <c r="V62" s="402"/>
      <c r="W62" s="174"/>
      <c r="X62" s="412"/>
      <c r="Y62" s="167"/>
      <c r="Z62" s="128">
        <v>103.9</v>
      </c>
      <c r="AA62" s="224"/>
    </row>
    <row r="63" spans="1:27" s="223" customFormat="1" ht="27" customHeight="1" x14ac:dyDescent="0.25">
      <c r="A63" s="36"/>
      <c r="B63" s="15"/>
      <c r="C63" s="65"/>
      <c r="D63" s="30"/>
      <c r="E63" s="67"/>
      <c r="F63" s="67"/>
      <c r="G63" s="72"/>
      <c r="H63" s="191"/>
      <c r="I63" s="107"/>
      <c r="J63" s="104"/>
      <c r="K63" s="82"/>
      <c r="L63" s="93"/>
      <c r="M63" s="107"/>
      <c r="N63" s="67"/>
      <c r="O63" s="107" t="s">
        <v>82</v>
      </c>
      <c r="P63" s="67">
        <v>11000</v>
      </c>
      <c r="Q63" s="113"/>
      <c r="R63" s="67"/>
      <c r="S63" s="358"/>
      <c r="T63" s="363"/>
      <c r="U63" s="359"/>
      <c r="V63" s="404"/>
      <c r="W63" s="173"/>
      <c r="X63" s="408"/>
      <c r="Y63" s="166"/>
      <c r="Z63" s="130"/>
      <c r="AA63" s="224"/>
    </row>
    <row r="64" spans="1:27" s="223" customFormat="1" ht="27" customHeight="1" x14ac:dyDescent="0.25">
      <c r="A64" s="36"/>
      <c r="B64" s="15"/>
      <c r="C64" s="65"/>
      <c r="D64" s="30"/>
      <c r="E64" s="67"/>
      <c r="F64" s="67"/>
      <c r="G64" s="72"/>
      <c r="H64" s="191"/>
      <c r="I64" s="107" t="s">
        <v>168</v>
      </c>
      <c r="J64" s="104">
        <v>-700</v>
      </c>
      <c r="K64" s="82"/>
      <c r="L64" s="93"/>
      <c r="M64" s="107"/>
      <c r="N64" s="67"/>
      <c r="O64" s="107" t="s">
        <v>168</v>
      </c>
      <c r="P64" s="67">
        <v>6000</v>
      </c>
      <c r="Q64" s="113"/>
      <c r="R64" s="67"/>
      <c r="S64" s="358"/>
      <c r="T64" s="363"/>
      <c r="U64" s="359"/>
      <c r="V64" s="404"/>
      <c r="W64" s="173"/>
      <c r="X64" s="408"/>
      <c r="Y64" s="166"/>
      <c r="Z64" s="130"/>
      <c r="AA64" s="224"/>
    </row>
    <row r="65" spans="1:28" s="223" customFormat="1" ht="27" customHeight="1" x14ac:dyDescent="0.25">
      <c r="A65" s="37">
        <v>27</v>
      </c>
      <c r="B65" s="37" t="s">
        <v>135</v>
      </c>
      <c r="C65" s="169">
        <v>-0.03</v>
      </c>
      <c r="D65" s="177">
        <v>1E-3</v>
      </c>
      <c r="E65" s="63">
        <v>-1000</v>
      </c>
      <c r="F65" s="63">
        <v>-300</v>
      </c>
      <c r="G65" s="73">
        <f>SUM(E65:F65)</f>
        <v>-1300</v>
      </c>
      <c r="H65" s="60"/>
      <c r="I65" s="108" t="s">
        <v>173</v>
      </c>
      <c r="J65" s="103">
        <v>-200</v>
      </c>
      <c r="K65" s="86">
        <f>SUM(J62:J65)</f>
        <v>-900</v>
      </c>
      <c r="L65" s="87"/>
      <c r="M65" s="108"/>
      <c r="N65" s="63"/>
      <c r="O65" s="108" t="s">
        <v>86</v>
      </c>
      <c r="P65" s="63">
        <v>-300</v>
      </c>
      <c r="Q65" s="225">
        <f>SUM(N62:N65)+SUM(P62:P65)</f>
        <v>41700</v>
      </c>
      <c r="R65" s="63">
        <v>39500</v>
      </c>
      <c r="S65" s="360">
        <v>4868100</v>
      </c>
      <c r="T65" s="361">
        <v>4275000</v>
      </c>
      <c r="U65" s="362">
        <v>4274700</v>
      </c>
      <c r="V65" s="405">
        <v>-8.7999999999999995E-2</v>
      </c>
      <c r="W65" s="397">
        <v>-5.5E-2</v>
      </c>
      <c r="X65" s="406">
        <v>-4.4999999999999998E-2</v>
      </c>
      <c r="Y65" s="165">
        <v>2.5000000000000001E-2</v>
      </c>
      <c r="Z65" s="129">
        <v>104.27</v>
      </c>
      <c r="AA65" s="224"/>
    </row>
    <row r="66" spans="1:28" s="223" customFormat="1" ht="27" customHeight="1" x14ac:dyDescent="0.25">
      <c r="A66" s="36"/>
      <c r="B66" s="15"/>
      <c r="C66" s="180"/>
      <c r="D66" s="30">
        <v>-0.08</v>
      </c>
      <c r="E66" s="67"/>
      <c r="F66" s="67"/>
      <c r="G66" s="72"/>
      <c r="H66" s="61"/>
      <c r="I66" s="123"/>
      <c r="J66" s="104"/>
      <c r="K66" s="82"/>
      <c r="L66" s="93"/>
      <c r="M66" s="107"/>
      <c r="N66" s="67"/>
      <c r="O66" s="107"/>
      <c r="P66" s="67"/>
      <c r="Q66" s="82"/>
      <c r="R66" s="67"/>
      <c r="S66" s="378"/>
      <c r="T66" s="379"/>
      <c r="U66" s="364"/>
      <c r="V66" s="197"/>
      <c r="W66" s="173"/>
      <c r="X66" s="403"/>
      <c r="Y66" s="166"/>
      <c r="Z66" s="130">
        <v>103.84</v>
      </c>
      <c r="AA66" s="224"/>
    </row>
    <row r="67" spans="1:28" s="223" customFormat="1" ht="27" customHeight="1" x14ac:dyDescent="0.25">
      <c r="A67" s="36"/>
      <c r="B67" s="15"/>
      <c r="C67" s="180"/>
      <c r="D67" s="30"/>
      <c r="E67" s="67"/>
      <c r="F67" s="67"/>
      <c r="G67" s="72"/>
      <c r="H67" s="61"/>
      <c r="I67" s="107" t="s">
        <v>168</v>
      </c>
      <c r="J67" s="104">
        <v>-4900</v>
      </c>
      <c r="K67" s="82"/>
      <c r="L67" s="93"/>
      <c r="M67" s="107"/>
      <c r="N67" s="67"/>
      <c r="O67" s="107" t="s">
        <v>85</v>
      </c>
      <c r="P67" s="67">
        <v>100</v>
      </c>
      <c r="Q67" s="82"/>
      <c r="R67" s="67"/>
      <c r="S67" s="378"/>
      <c r="T67" s="379"/>
      <c r="U67" s="364"/>
      <c r="V67" s="197"/>
      <c r="W67" s="173"/>
      <c r="X67" s="403"/>
      <c r="Y67" s="166"/>
      <c r="Z67" s="130"/>
      <c r="AA67" s="224"/>
    </row>
    <row r="68" spans="1:28" s="223" customFormat="1" ht="27" customHeight="1" thickBot="1" x14ac:dyDescent="0.3">
      <c r="A68" s="37">
        <v>30</v>
      </c>
      <c r="B68" s="19" t="s">
        <v>127</v>
      </c>
      <c r="C68" s="169">
        <v>-3.2000000000000001E-2</v>
      </c>
      <c r="D68" s="177">
        <v>1E-3</v>
      </c>
      <c r="E68" s="63">
        <v>-500</v>
      </c>
      <c r="F68" s="63">
        <v>5000</v>
      </c>
      <c r="G68" s="73">
        <f>SUM(E68:F68)</f>
        <v>4500</v>
      </c>
      <c r="H68" s="60"/>
      <c r="I68" s="108" t="s">
        <v>86</v>
      </c>
      <c r="J68" s="103">
        <v>300</v>
      </c>
      <c r="K68" s="86">
        <f>SUM(J66:J68)</f>
        <v>-4600</v>
      </c>
      <c r="L68" s="87"/>
      <c r="M68" s="108"/>
      <c r="N68" s="63"/>
      <c r="O68" s="108" t="s">
        <v>86</v>
      </c>
      <c r="P68" s="103">
        <v>-100</v>
      </c>
      <c r="Q68" s="225">
        <f>SUM(N66:N68)+SUM(P66:P68)</f>
        <v>0</v>
      </c>
      <c r="R68" s="63">
        <v>-100</v>
      </c>
      <c r="S68" s="360">
        <v>4868000</v>
      </c>
      <c r="T68" s="361">
        <v>4287900</v>
      </c>
      <c r="U68" s="362">
        <v>4287600</v>
      </c>
      <c r="V68" s="405">
        <v>-8.6999999999999994E-2</v>
      </c>
      <c r="W68" s="397">
        <v>-5.5E-2</v>
      </c>
      <c r="X68" s="407">
        <v>-0.05</v>
      </c>
      <c r="Y68" s="165">
        <v>2.5000000000000001E-2</v>
      </c>
      <c r="Z68" s="129">
        <v>104.16</v>
      </c>
      <c r="AA68" s="224"/>
    </row>
    <row r="69" spans="1:28" ht="22.5" customHeight="1" x14ac:dyDescent="0.2">
      <c r="A69" s="291" t="s">
        <v>183</v>
      </c>
      <c r="B69" s="239"/>
      <c r="C69" s="240"/>
      <c r="D69" s="241"/>
      <c r="E69" s="233"/>
      <c r="F69" s="242"/>
      <c r="G69" s="242"/>
      <c r="H69" s="243"/>
      <c r="I69" s="233" t="s">
        <v>48</v>
      </c>
      <c r="J69" s="244"/>
      <c r="K69" s="245"/>
      <c r="L69" s="246"/>
      <c r="M69" s="235" t="s">
        <v>51</v>
      </c>
      <c r="N69" s="236"/>
      <c r="O69" s="235" t="s">
        <v>51</v>
      </c>
      <c r="P69" s="236"/>
      <c r="Q69" s="237" t="s">
        <v>50</v>
      </c>
      <c r="R69" s="247"/>
      <c r="S69" s="276"/>
      <c r="T69" s="249"/>
      <c r="U69" s="245"/>
      <c r="V69" s="250"/>
      <c r="W69" s="251"/>
      <c r="X69" s="252"/>
      <c r="Y69" s="253"/>
      <c r="Z69" s="254"/>
      <c r="AA69" s="222"/>
      <c r="AB69" s="222"/>
    </row>
    <row r="70" spans="1:28" ht="20.25" customHeight="1" thickBot="1" x14ac:dyDescent="0.25">
      <c r="A70" s="399" t="s">
        <v>184</v>
      </c>
      <c r="B70" s="255"/>
      <c r="C70" s="256">
        <f>AVERAGE(C8:C68)</f>
        <v>-3.2105263157894748E-2</v>
      </c>
      <c r="D70" s="257"/>
      <c r="E70" s="238">
        <v>-1612</v>
      </c>
      <c r="F70" s="238">
        <v>-211838</v>
      </c>
      <c r="G70" s="238">
        <f>SUM(E70:F70)</f>
        <v>-213450</v>
      </c>
      <c r="H70" s="258"/>
      <c r="I70" s="432">
        <v>82052</v>
      </c>
      <c r="J70" s="433"/>
      <c r="K70" s="259"/>
      <c r="L70" s="260"/>
      <c r="M70" s="429">
        <v>-1397</v>
      </c>
      <c r="N70" s="430"/>
      <c r="O70" s="429">
        <v>42484</v>
      </c>
      <c r="P70" s="430"/>
      <c r="Q70" s="261">
        <f>SUM(M70:P70)</f>
        <v>41087</v>
      </c>
      <c r="R70" s="262"/>
      <c r="S70" s="392"/>
      <c r="T70" s="264"/>
      <c r="U70" s="265"/>
      <c r="V70" s="266">
        <f t="shared" ref="V70:Y70" si="0">AVERAGE(V10:V68)</f>
        <v>-0.10105263157894738</v>
      </c>
      <c r="W70" s="267">
        <f t="shared" si="0"/>
        <v>-5.5000000000000021E-2</v>
      </c>
      <c r="X70" s="268">
        <f t="shared" si="0"/>
        <v>-4.8157894736842122E-2</v>
      </c>
      <c r="Y70" s="268">
        <f t="shared" si="0"/>
        <v>2.1578947368421059E-2</v>
      </c>
      <c r="Z70" s="269">
        <f>AVERAGE(Z8:Z68)</f>
        <v>104.40710526315789</v>
      </c>
      <c r="AA70" s="222"/>
      <c r="AB70" s="222"/>
    </row>
    <row r="71" spans="1:28" ht="21.75" customHeight="1" x14ac:dyDescent="0.2">
      <c r="A71" s="291" t="s">
        <v>183</v>
      </c>
      <c r="B71" s="239"/>
      <c r="C71" s="232"/>
      <c r="D71" s="241"/>
      <c r="E71" s="270" t="s">
        <v>52</v>
      </c>
      <c r="F71" s="271"/>
      <c r="G71" s="243"/>
      <c r="H71" s="272"/>
      <c r="I71" s="234" t="s">
        <v>49</v>
      </c>
      <c r="J71" s="244"/>
      <c r="K71" s="245"/>
      <c r="L71" s="273"/>
      <c r="M71" s="235" t="s">
        <v>52</v>
      </c>
      <c r="N71" s="236"/>
      <c r="O71" s="235" t="s">
        <v>52</v>
      </c>
      <c r="P71" s="236"/>
      <c r="Q71" s="237" t="s">
        <v>53</v>
      </c>
      <c r="R71" s="274"/>
      <c r="S71" s="275"/>
      <c r="T71" s="249"/>
      <c r="U71" s="276"/>
      <c r="V71" s="277"/>
      <c r="W71" s="278"/>
      <c r="X71" s="279"/>
      <c r="Y71" s="277"/>
      <c r="Z71" s="280"/>
      <c r="AA71" s="222"/>
      <c r="AB71" s="222"/>
    </row>
    <row r="72" spans="1:28" ht="21" customHeight="1" thickBot="1" x14ac:dyDescent="0.25">
      <c r="A72" s="399" t="s">
        <v>185</v>
      </c>
      <c r="B72" s="255"/>
      <c r="C72" s="256">
        <v>-3.1533333333333351E-2</v>
      </c>
      <c r="D72" s="257"/>
      <c r="E72" s="324">
        <v>1140961</v>
      </c>
      <c r="F72" s="281"/>
      <c r="G72" s="258"/>
      <c r="H72" s="282"/>
      <c r="I72" s="432">
        <v>65046</v>
      </c>
      <c r="J72" s="433"/>
      <c r="K72" s="259"/>
      <c r="L72" s="260"/>
      <c r="M72" s="429">
        <v>1404</v>
      </c>
      <c r="N72" s="430"/>
      <c r="O72" s="424">
        <v>1943451</v>
      </c>
      <c r="P72" s="425"/>
      <c r="Q72" s="283">
        <f>SUM(M72:P72)</f>
        <v>1944855</v>
      </c>
      <c r="R72" s="284"/>
      <c r="S72" s="285"/>
      <c r="T72" s="264"/>
      <c r="U72" s="286"/>
      <c r="V72" s="287"/>
      <c r="W72" s="288"/>
      <c r="X72" s="287"/>
      <c r="Y72" s="287"/>
      <c r="Z72" s="289"/>
      <c r="AA72" s="222"/>
      <c r="AB72" s="222"/>
    </row>
    <row r="73" spans="1:28" ht="15" customHeight="1" x14ac:dyDescent="0.15">
      <c r="A73" s="292"/>
      <c r="B73" s="292"/>
      <c r="C73" s="292"/>
      <c r="D73" s="292"/>
      <c r="E73" s="293" t="s">
        <v>36</v>
      </c>
      <c r="F73" s="294">
        <v>0.75</v>
      </c>
      <c r="G73" s="295" t="s">
        <v>144</v>
      </c>
      <c r="H73" s="292"/>
      <c r="I73" s="292"/>
      <c r="J73" s="296" t="s">
        <v>145</v>
      </c>
      <c r="K73" s="45">
        <v>1.4750000000000001</v>
      </c>
      <c r="L73" s="295" t="s">
        <v>146</v>
      </c>
      <c r="M73" s="297"/>
      <c r="N73" s="292"/>
      <c r="O73" s="400" t="s">
        <v>186</v>
      </c>
      <c r="P73" s="300"/>
      <c r="Q73" s="298"/>
      <c r="R73" s="298"/>
      <c r="S73" s="300"/>
      <c r="T73" s="300"/>
      <c r="U73" s="300" t="s">
        <v>187</v>
      </c>
      <c r="V73" s="301"/>
      <c r="W73" s="302"/>
      <c r="X73" s="302"/>
      <c r="Y73" s="332"/>
      <c r="Z73" s="292"/>
      <c r="AA73" s="222"/>
      <c r="AB73" s="222"/>
    </row>
    <row r="74" spans="1:28" ht="15" customHeight="1" x14ac:dyDescent="0.15">
      <c r="A74" s="292"/>
      <c r="B74" s="292"/>
      <c r="C74" s="292"/>
      <c r="D74" s="292"/>
      <c r="E74" s="292"/>
      <c r="F74" s="294">
        <v>0.5</v>
      </c>
      <c r="G74" s="295" t="s">
        <v>149</v>
      </c>
      <c r="H74" s="292"/>
      <c r="I74" s="292"/>
      <c r="J74" s="296" t="s">
        <v>150</v>
      </c>
      <c r="K74" s="42">
        <v>1</v>
      </c>
      <c r="L74" s="295" t="s">
        <v>209</v>
      </c>
      <c r="M74" s="292"/>
      <c r="N74" s="292"/>
      <c r="O74" s="298" t="s">
        <v>189</v>
      </c>
      <c r="P74" s="300"/>
      <c r="Q74" s="298"/>
      <c r="R74" s="298"/>
      <c r="S74" s="303"/>
      <c r="T74" s="303"/>
      <c r="U74" s="295" t="s">
        <v>190</v>
      </c>
      <c r="V74" s="335"/>
      <c r="W74" s="304"/>
      <c r="X74" s="304"/>
      <c r="Y74" s="393"/>
      <c r="Z74" s="292"/>
      <c r="AA74" s="222"/>
      <c r="AB74" s="222"/>
    </row>
    <row r="75" spans="1:28" ht="15" customHeight="1" x14ac:dyDescent="0.15">
      <c r="A75" s="292"/>
      <c r="B75" s="292"/>
      <c r="C75" s="292"/>
      <c r="D75" s="292"/>
      <c r="E75" s="292"/>
      <c r="F75" s="294">
        <v>0.3</v>
      </c>
      <c r="G75" s="295" t="s">
        <v>153</v>
      </c>
      <c r="H75" s="292"/>
      <c r="I75" s="292"/>
      <c r="J75" s="296"/>
      <c r="K75" s="42"/>
      <c r="L75" s="295"/>
      <c r="M75" s="292"/>
      <c r="N75" s="420"/>
      <c r="O75" s="300" t="s">
        <v>219</v>
      </c>
      <c r="P75" s="300"/>
      <c r="Q75" s="307"/>
      <c r="R75" s="308"/>
      <c r="S75" s="303"/>
      <c r="T75" s="303"/>
      <c r="U75" s="309" t="s">
        <v>191</v>
      </c>
      <c r="V75" s="301"/>
      <c r="W75" s="302"/>
      <c r="X75" s="302"/>
      <c r="Y75" s="305"/>
      <c r="Z75" s="292"/>
      <c r="AA75" s="222"/>
      <c r="AB75" s="222"/>
    </row>
    <row r="76" spans="1:28" ht="15" customHeight="1" x14ac:dyDescent="0.15">
      <c r="A76" s="22"/>
      <c r="B76" s="22"/>
      <c r="C76" s="22"/>
      <c r="D76" s="22"/>
      <c r="J76" s="431"/>
      <c r="K76" s="431"/>
      <c r="L76" s="25"/>
      <c r="M76" s="28"/>
      <c r="N76" s="420"/>
      <c r="O76" s="300" t="s">
        <v>192</v>
      </c>
      <c r="P76" s="337"/>
      <c r="Q76" s="338"/>
      <c r="R76" s="338"/>
      <c r="S76" s="419"/>
      <c r="T76" s="29"/>
      <c r="V76" s="146"/>
      <c r="W76" s="162"/>
      <c r="X76" s="162"/>
      <c r="Y76" s="162"/>
      <c r="Z76" s="162"/>
      <c r="AA76" s="164"/>
    </row>
    <row r="77" spans="1:28" x14ac:dyDescent="0.15">
      <c r="A77" s="339"/>
      <c r="B77" s="22"/>
      <c r="C77" s="22"/>
      <c r="D77" s="22"/>
      <c r="K77" s="23"/>
      <c r="L77" s="340"/>
      <c r="M77" s="28"/>
      <c r="N77" s="420"/>
      <c r="O77" s="22"/>
      <c r="P77" s="27"/>
      <c r="Q77" s="25"/>
      <c r="R77" s="28"/>
      <c r="S77" s="419"/>
      <c r="T77" s="29"/>
      <c r="V77" s="146"/>
      <c r="W77" s="162"/>
      <c r="X77" s="162"/>
      <c r="Y77" s="162"/>
      <c r="Z77" s="162"/>
      <c r="AA77" s="163"/>
    </row>
    <row r="78" spans="1:28" x14ac:dyDescent="0.15">
      <c r="C78" s="1"/>
      <c r="J78" s="4"/>
      <c r="K78" s="23"/>
      <c r="N78" s="420"/>
      <c r="O78" s="419"/>
    </row>
    <row r="79" spans="1:28" ht="14.25" x14ac:dyDescent="0.15">
      <c r="C79" s="50"/>
      <c r="D79" s="22"/>
      <c r="N79" s="420"/>
      <c r="P79" s="24"/>
      <c r="Q79" s="25"/>
      <c r="R79" s="26"/>
      <c r="S79" s="22"/>
    </row>
    <row r="80" spans="1:28" ht="14.25" x14ac:dyDescent="0.15">
      <c r="C80" s="50"/>
      <c r="E80" s="22"/>
      <c r="I80" s="29"/>
      <c r="O80" s="41"/>
    </row>
    <row r="81" spans="3:9" ht="14.25" x14ac:dyDescent="0.15">
      <c r="C81" s="50"/>
      <c r="E81" s="23"/>
      <c r="F81" s="27"/>
      <c r="G81" s="25"/>
      <c r="H81" s="28"/>
      <c r="I81" s="29"/>
    </row>
    <row r="82" spans="3:9" ht="14.25" x14ac:dyDescent="0.15">
      <c r="C82" s="50"/>
      <c r="E82" s="22"/>
      <c r="F82" s="27"/>
      <c r="G82" s="25"/>
      <c r="H82" s="28"/>
      <c r="I82" s="419"/>
    </row>
    <row r="83" spans="3:9" ht="14.25" x14ac:dyDescent="0.15">
      <c r="C83" s="51"/>
      <c r="E83" s="419"/>
      <c r="F83" s="27"/>
      <c r="G83" s="25"/>
      <c r="H83" s="28"/>
      <c r="I83" s="419"/>
    </row>
    <row r="84" spans="3:9" ht="14.25" x14ac:dyDescent="0.15">
      <c r="C84" s="52"/>
      <c r="E84" s="35"/>
      <c r="F84" s="27"/>
      <c r="G84" s="25"/>
      <c r="H84" s="28"/>
      <c r="I84" s="29"/>
    </row>
    <row r="85" spans="3:9" ht="14.25" x14ac:dyDescent="0.15">
      <c r="C85" s="52"/>
    </row>
    <row r="86" spans="3:9" ht="14.25" x14ac:dyDescent="0.15">
      <c r="C86" s="52"/>
    </row>
    <row r="87" spans="3:9" ht="14.25" x14ac:dyDescent="0.15">
      <c r="C87" s="52"/>
    </row>
    <row r="88" spans="3:9" ht="14.25" x14ac:dyDescent="0.15">
      <c r="C88" s="52"/>
    </row>
    <row r="89" spans="3:9" ht="14.25" x14ac:dyDescent="0.15">
      <c r="C89" s="50"/>
    </row>
    <row r="90" spans="3:9" ht="14.25" x14ac:dyDescent="0.15">
      <c r="C90" s="50"/>
    </row>
    <row r="91" spans="3:9" ht="14.25" x14ac:dyDescent="0.15">
      <c r="C91" s="50"/>
    </row>
    <row r="92" spans="3:9" ht="14.25" x14ac:dyDescent="0.15">
      <c r="C92" s="50"/>
    </row>
    <row r="93" spans="3:9" ht="14.25" x14ac:dyDescent="0.15">
      <c r="C93" s="50"/>
    </row>
    <row r="94" spans="3:9" ht="14.25" x14ac:dyDescent="0.15">
      <c r="C94" s="50"/>
    </row>
    <row r="95" spans="3:9" ht="14.25" x14ac:dyDescent="0.15">
      <c r="C95" s="50"/>
    </row>
    <row r="96" spans="3:9" ht="14.25" x14ac:dyDescent="0.15">
      <c r="C96" s="50"/>
    </row>
    <row r="97" spans="3:3" ht="14.25" x14ac:dyDescent="0.15">
      <c r="C97" s="50"/>
    </row>
    <row r="98" spans="3:3" ht="14.25" x14ac:dyDescent="0.15">
      <c r="C98" s="50"/>
    </row>
    <row r="99" spans="3:3" ht="14.25" x14ac:dyDescent="0.15">
      <c r="C99" s="50"/>
    </row>
    <row r="100" spans="3:3" ht="14.25" x14ac:dyDescent="0.15">
      <c r="C100" s="50"/>
    </row>
    <row r="101" spans="3:3" ht="14.25" x14ac:dyDescent="0.15">
      <c r="C101" s="50"/>
    </row>
    <row r="102" spans="3:3" ht="14.25" x14ac:dyDescent="0.15">
      <c r="C102" s="50"/>
    </row>
    <row r="103" spans="3:3" ht="14.25" x14ac:dyDescent="0.15">
      <c r="C103" s="50"/>
    </row>
    <row r="104" spans="3:3" ht="14.25" x14ac:dyDescent="0.15">
      <c r="C104" s="50"/>
    </row>
    <row r="105" spans="3:3" ht="14.25" x14ac:dyDescent="0.15">
      <c r="C105" s="50"/>
    </row>
    <row r="106" spans="3:3" ht="14.25" x14ac:dyDescent="0.15">
      <c r="C106" s="50"/>
    </row>
    <row r="107" spans="3:3" ht="14.25" x14ac:dyDescent="0.15">
      <c r="C107" s="50"/>
    </row>
    <row r="108" spans="3:3" ht="14.25" x14ac:dyDescent="0.15">
      <c r="C108" s="50"/>
    </row>
    <row r="109" spans="3:3" ht="14.25" x14ac:dyDescent="0.15">
      <c r="C109" s="50"/>
    </row>
    <row r="110" spans="3:3" ht="14.25" x14ac:dyDescent="0.15">
      <c r="C110" s="50"/>
    </row>
    <row r="111" spans="3:3" ht="14.25" x14ac:dyDescent="0.15">
      <c r="C111" s="50"/>
    </row>
    <row r="112" spans="3:3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x14ac:dyDescent="0.15">
      <c r="C135" s="53"/>
    </row>
    <row r="136" spans="3:3" x14ac:dyDescent="0.15">
      <c r="C136" s="1"/>
    </row>
    <row r="137" spans="3:3" x14ac:dyDescent="0.15">
      <c r="C137" s="1"/>
    </row>
    <row r="138" spans="3:3" x14ac:dyDescent="0.15">
      <c r="C138" s="1"/>
    </row>
    <row r="139" spans="3:3" x14ac:dyDescent="0.15">
      <c r="C139" s="1"/>
    </row>
    <row r="140" spans="3:3" x14ac:dyDescent="0.15">
      <c r="C140" s="1"/>
    </row>
    <row r="141" spans="3:3" x14ac:dyDescent="0.15">
      <c r="C141" s="1"/>
    </row>
    <row r="142" spans="3:3" x14ac:dyDescent="0.15">
      <c r="C142" s="1"/>
    </row>
    <row r="143" spans="3:3" x14ac:dyDescent="0.15">
      <c r="C143" s="1"/>
    </row>
    <row r="144" spans="3:3" x14ac:dyDescent="0.15">
      <c r="C144" s="1"/>
    </row>
    <row r="145" spans="3:3" x14ac:dyDescent="0.15">
      <c r="C145" s="1"/>
    </row>
    <row r="146" spans="3:3" x14ac:dyDescent="0.15">
      <c r="C146" s="1"/>
    </row>
    <row r="147" spans="3:3" x14ac:dyDescent="0.15">
      <c r="C147" s="1"/>
    </row>
    <row r="148" spans="3:3" x14ac:dyDescent="0.15">
      <c r="C148" s="1"/>
    </row>
    <row r="149" spans="3:3" x14ac:dyDescent="0.15">
      <c r="C149" s="1"/>
    </row>
    <row r="150" spans="3:3" x14ac:dyDescent="0.15">
      <c r="C150" s="1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</sheetData>
  <mergeCells count="9">
    <mergeCell ref="A5:B7"/>
    <mergeCell ref="L5:Q5"/>
    <mergeCell ref="I70:J70"/>
    <mergeCell ref="M70:N70"/>
    <mergeCell ref="O70:P70"/>
    <mergeCell ref="I72:J72"/>
    <mergeCell ref="M72:N72"/>
    <mergeCell ref="O72:P72"/>
    <mergeCell ref="J76:K76"/>
  </mergeCells>
  <phoneticPr fontId="6"/>
  <pageMargins left="0.7" right="0.7" top="0.75" bottom="0.75" header="0.3" footer="0.3"/>
  <pageSetup paperSize="9"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9"/>
  <sheetViews>
    <sheetView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51" sqref="G51"/>
    </sheetView>
  </sheetViews>
  <sheetFormatPr defaultColWidth="9" defaultRowHeight="13.5" x14ac:dyDescent="0.15"/>
  <cols>
    <col min="1" max="2" width="6.12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40.6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40.625" customWidth="1"/>
    <col min="16" max="16" width="17.875" customWidth="1"/>
    <col min="17" max="17" width="18.125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213</v>
      </c>
      <c r="T1" s="4"/>
      <c r="W1" s="141"/>
      <c r="Y1" s="145"/>
      <c r="Z1" s="442">
        <v>44137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47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157</v>
      </c>
      <c r="D5" s="8"/>
      <c r="E5" s="7" t="s">
        <v>158</v>
      </c>
      <c r="F5" s="7"/>
      <c r="G5" s="8"/>
      <c r="H5" s="7" t="s">
        <v>159</v>
      </c>
      <c r="I5" s="7"/>
      <c r="J5" s="7"/>
      <c r="K5" s="8"/>
      <c r="L5" s="426" t="s">
        <v>160</v>
      </c>
      <c r="M5" s="427"/>
      <c r="N5" s="427"/>
      <c r="O5" s="427"/>
      <c r="P5" s="427"/>
      <c r="Q5" s="428"/>
      <c r="R5" s="7" t="s">
        <v>161</v>
      </c>
      <c r="S5" s="7"/>
      <c r="T5" s="7"/>
      <c r="U5" s="8"/>
      <c r="V5" s="344" t="s">
        <v>162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163</v>
      </c>
      <c r="W7" s="355" t="s">
        <v>123</v>
      </c>
      <c r="X7" s="356" t="s">
        <v>164</v>
      </c>
      <c r="Y7" s="357" t="s">
        <v>165</v>
      </c>
      <c r="Z7" s="312" t="s">
        <v>166</v>
      </c>
      <c r="AA7" s="222"/>
      <c r="AB7" s="222"/>
    </row>
    <row r="8" spans="1:28" ht="27" customHeight="1" x14ac:dyDescent="0.25">
      <c r="A8" s="200"/>
      <c r="B8" s="201"/>
      <c r="C8" s="64"/>
      <c r="D8" s="30">
        <v>-7.0000000000000007E-2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 t="s">
        <v>82</v>
      </c>
      <c r="P8" s="67">
        <v>4600</v>
      </c>
      <c r="Q8" s="82"/>
      <c r="R8" s="90"/>
      <c r="S8" s="358"/>
      <c r="T8" s="358"/>
      <c r="U8" s="359"/>
      <c r="V8" s="402"/>
      <c r="W8" s="173"/>
      <c r="X8" s="403"/>
      <c r="Y8" s="166"/>
      <c r="Z8" s="130">
        <v>105.41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 t="s">
        <v>168</v>
      </c>
      <c r="J9" s="84">
        <v>-300</v>
      </c>
      <c r="K9" s="82"/>
      <c r="L9" s="83"/>
      <c r="M9" s="107"/>
      <c r="N9" s="67"/>
      <c r="O9" s="107" t="s">
        <v>85</v>
      </c>
      <c r="P9" s="67">
        <v>800</v>
      </c>
      <c r="Q9" s="227"/>
      <c r="R9" s="90"/>
      <c r="S9" s="358"/>
      <c r="T9" s="358"/>
      <c r="U9" s="359"/>
      <c r="V9" s="404"/>
      <c r="W9" s="173"/>
      <c r="X9" s="403"/>
      <c r="Y9" s="166"/>
      <c r="Z9" s="130"/>
      <c r="AA9" s="222"/>
      <c r="AB9" s="222"/>
    </row>
    <row r="10" spans="1:28" ht="27" customHeight="1" x14ac:dyDescent="0.25">
      <c r="A10" s="205">
        <v>1</v>
      </c>
      <c r="B10" s="206" t="s">
        <v>134</v>
      </c>
      <c r="C10" s="169">
        <v>-3.1E-2</v>
      </c>
      <c r="D10" s="21">
        <v>1E-3</v>
      </c>
      <c r="E10" s="63">
        <v>-1000</v>
      </c>
      <c r="F10" s="63">
        <v>-30100</v>
      </c>
      <c r="G10" s="207">
        <f>SUM(E10:F10)</f>
        <v>-31100</v>
      </c>
      <c r="H10" s="59"/>
      <c r="I10" s="108" t="s">
        <v>86</v>
      </c>
      <c r="J10" s="85">
        <v>2400</v>
      </c>
      <c r="K10" s="86">
        <f>SUM(J8:J10)</f>
        <v>2100</v>
      </c>
      <c r="L10" s="115"/>
      <c r="M10" s="108"/>
      <c r="N10" s="63"/>
      <c r="O10" s="108" t="s">
        <v>86</v>
      </c>
      <c r="P10" s="85">
        <v>-300</v>
      </c>
      <c r="Q10" s="225">
        <f>SUM(N8:N10)+SUM(P8:P10)</f>
        <v>5100</v>
      </c>
      <c r="R10" s="88">
        <v>-23900</v>
      </c>
      <c r="S10" s="360">
        <v>4850700</v>
      </c>
      <c r="T10" s="361">
        <v>4232100</v>
      </c>
      <c r="U10" s="362">
        <v>4232100</v>
      </c>
      <c r="V10" s="405">
        <v>-0.17699999999999999</v>
      </c>
      <c r="W10" s="397">
        <v>-5.5E-2</v>
      </c>
      <c r="X10" s="406">
        <v>-0.05</v>
      </c>
      <c r="Y10" s="165">
        <v>0.02</v>
      </c>
      <c r="Z10" s="129">
        <v>105.55</v>
      </c>
      <c r="AA10" s="222"/>
      <c r="AB10" s="222"/>
    </row>
    <row r="11" spans="1:28" ht="27" customHeight="1" x14ac:dyDescent="0.25">
      <c r="A11" s="36"/>
      <c r="B11" s="15"/>
      <c r="C11" s="65"/>
      <c r="D11" s="30">
        <v>-7.0000000000000007E-2</v>
      </c>
      <c r="E11" s="67"/>
      <c r="F11" s="67"/>
      <c r="G11" s="68"/>
      <c r="H11" s="57"/>
      <c r="I11" s="107" t="s">
        <v>168</v>
      </c>
      <c r="J11" s="84">
        <v>-300</v>
      </c>
      <c r="K11" s="82"/>
      <c r="L11" s="83"/>
      <c r="M11" s="107"/>
      <c r="N11" s="67"/>
      <c r="O11" s="107"/>
      <c r="P11" s="67"/>
      <c r="Q11" s="227"/>
      <c r="R11" s="90"/>
      <c r="S11" s="358"/>
      <c r="T11" s="358"/>
      <c r="U11" s="359"/>
      <c r="V11" s="402"/>
      <c r="W11" s="173"/>
      <c r="X11" s="408"/>
      <c r="Y11" s="166"/>
      <c r="Z11" s="130">
        <v>104.95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 t="s">
        <v>86</v>
      </c>
      <c r="J12" s="84">
        <v>300</v>
      </c>
      <c r="K12" s="82"/>
      <c r="L12" s="83"/>
      <c r="M12" s="107"/>
      <c r="N12" s="67"/>
      <c r="O12" s="107"/>
      <c r="P12" s="67"/>
      <c r="Q12" s="227"/>
      <c r="R12" s="90"/>
      <c r="S12" s="358"/>
      <c r="T12" s="358"/>
      <c r="U12" s="359"/>
      <c r="V12" s="404"/>
      <c r="W12" s="173"/>
      <c r="X12" s="408"/>
      <c r="Y12" s="166"/>
      <c r="Z12" s="130"/>
      <c r="AA12" s="222"/>
      <c r="AB12" s="222"/>
    </row>
    <row r="13" spans="1:28" ht="27" customHeight="1" x14ac:dyDescent="0.25">
      <c r="A13" s="37">
        <v>2</v>
      </c>
      <c r="B13" s="19" t="s">
        <v>135</v>
      </c>
      <c r="C13" s="169">
        <v>-2.1999999999999999E-2</v>
      </c>
      <c r="D13" s="21">
        <v>1E-3</v>
      </c>
      <c r="E13" s="63">
        <v>0</v>
      </c>
      <c r="F13" s="63">
        <v>-72300</v>
      </c>
      <c r="G13" s="207">
        <f>SUM(E13:F13)</f>
        <v>-72300</v>
      </c>
      <c r="H13" s="59"/>
      <c r="I13" s="108" t="s">
        <v>170</v>
      </c>
      <c r="J13" s="85">
        <v>1600</v>
      </c>
      <c r="K13" s="86">
        <f>SUM(J11:J13)</f>
        <v>1600</v>
      </c>
      <c r="L13" s="115"/>
      <c r="M13" s="108"/>
      <c r="N13" s="63"/>
      <c r="O13" s="108" t="s">
        <v>85</v>
      </c>
      <c r="P13" s="63">
        <v>200</v>
      </c>
      <c r="Q13" s="225">
        <f>SUM(N11:N13)+SUM(P11:P13)</f>
        <v>200</v>
      </c>
      <c r="R13" s="88">
        <v>-70500</v>
      </c>
      <c r="S13" s="360">
        <v>4780200</v>
      </c>
      <c r="T13" s="361">
        <v>4195300</v>
      </c>
      <c r="U13" s="362">
        <v>4195200</v>
      </c>
      <c r="V13" s="405">
        <v>-0.17699999999999999</v>
      </c>
      <c r="W13" s="397">
        <v>-5.5E-2</v>
      </c>
      <c r="X13" s="406">
        <v>-0.05</v>
      </c>
      <c r="Y13" s="165">
        <v>1.4999999999999999E-2</v>
      </c>
      <c r="Z13" s="129">
        <v>105.66</v>
      </c>
      <c r="AA13" s="222"/>
      <c r="AB13" s="222"/>
    </row>
    <row r="14" spans="1:28" ht="27" customHeight="1" x14ac:dyDescent="0.25">
      <c r="A14" s="36"/>
      <c r="B14" s="15"/>
      <c r="C14" s="65"/>
      <c r="D14" s="30">
        <v>-7.0000000000000007E-2</v>
      </c>
      <c r="E14" s="67"/>
      <c r="F14" s="67"/>
      <c r="G14" s="69"/>
      <c r="H14" s="57"/>
      <c r="I14" s="107"/>
      <c r="J14" s="84"/>
      <c r="K14" s="82"/>
      <c r="L14" s="93"/>
      <c r="M14" s="107"/>
      <c r="N14" s="67"/>
      <c r="O14" s="107"/>
      <c r="P14" s="67"/>
      <c r="Q14" s="82"/>
      <c r="R14" s="67"/>
      <c r="S14" s="358"/>
      <c r="T14" s="363"/>
      <c r="U14" s="364"/>
      <c r="V14" s="404"/>
      <c r="W14" s="173"/>
      <c r="X14" s="408"/>
      <c r="Y14" s="166"/>
      <c r="Z14" s="130">
        <v>105.43</v>
      </c>
      <c r="AA14" s="222"/>
      <c r="AB14" s="222"/>
    </row>
    <row r="15" spans="1:28" ht="27" customHeight="1" x14ac:dyDescent="0.25">
      <c r="A15" s="36"/>
      <c r="B15" s="15"/>
      <c r="C15" s="65"/>
      <c r="D15" s="30"/>
      <c r="E15" s="67"/>
      <c r="F15" s="67"/>
      <c r="G15" s="69"/>
      <c r="H15" s="57"/>
      <c r="I15" s="107" t="s">
        <v>172</v>
      </c>
      <c r="J15" s="84">
        <v>-3800</v>
      </c>
      <c r="K15" s="82"/>
      <c r="L15" s="93"/>
      <c r="M15" s="107"/>
      <c r="N15" s="67"/>
      <c r="O15" s="186" t="s">
        <v>82</v>
      </c>
      <c r="P15" s="67">
        <v>5800</v>
      </c>
      <c r="Q15" s="82"/>
      <c r="R15" s="67"/>
      <c r="S15" s="358"/>
      <c r="T15" s="363"/>
      <c r="U15" s="364"/>
      <c r="V15" s="404"/>
      <c r="W15" s="173"/>
      <c r="X15" s="408"/>
      <c r="Y15" s="166"/>
      <c r="Z15" s="130"/>
      <c r="AA15" s="222"/>
      <c r="AB15" s="222"/>
    </row>
    <row r="16" spans="1:28" ht="27" customHeight="1" x14ac:dyDescent="0.25">
      <c r="A16" s="37">
        <v>5</v>
      </c>
      <c r="B16" s="19" t="s">
        <v>127</v>
      </c>
      <c r="C16" s="169">
        <v>-1.9E-2</v>
      </c>
      <c r="D16" s="21">
        <v>1E-3</v>
      </c>
      <c r="E16" s="63">
        <v>900</v>
      </c>
      <c r="F16" s="63">
        <v>-30200</v>
      </c>
      <c r="G16" s="66">
        <f>SUM(E16:F16)</f>
        <v>-29300</v>
      </c>
      <c r="H16" s="59"/>
      <c r="I16" s="108" t="s">
        <v>168</v>
      </c>
      <c r="J16" s="85">
        <v>-400</v>
      </c>
      <c r="K16" s="86">
        <f>SUM(J14:J16)</f>
        <v>-4200</v>
      </c>
      <c r="L16" s="87"/>
      <c r="M16" s="108" t="s">
        <v>172</v>
      </c>
      <c r="N16" s="63">
        <v>2300</v>
      </c>
      <c r="O16" s="107" t="s">
        <v>86</v>
      </c>
      <c r="P16" s="63">
        <v>-400</v>
      </c>
      <c r="Q16" s="225">
        <f>SUM(N14:N16)+SUM(P14:P16)</f>
        <v>7700</v>
      </c>
      <c r="R16" s="88">
        <v>-25800</v>
      </c>
      <c r="S16" s="360">
        <v>4754400</v>
      </c>
      <c r="T16" s="361">
        <v>4201200</v>
      </c>
      <c r="U16" s="362">
        <v>4201100</v>
      </c>
      <c r="V16" s="405">
        <v>-0.14499999999999999</v>
      </c>
      <c r="W16" s="397">
        <v>-5.5E-2</v>
      </c>
      <c r="X16" s="406">
        <v>-0.05</v>
      </c>
      <c r="Y16" s="165">
        <v>0.02</v>
      </c>
      <c r="Z16" s="129">
        <v>105.64</v>
      </c>
      <c r="AA16" s="222"/>
      <c r="AB16" s="222"/>
    </row>
    <row r="17" spans="1:28" ht="27" customHeight="1" x14ac:dyDescent="0.25">
      <c r="A17" s="36"/>
      <c r="B17" s="15"/>
      <c r="C17" s="65"/>
      <c r="D17" s="139">
        <v>-6.5000000000000002E-2</v>
      </c>
      <c r="E17" s="67"/>
      <c r="F17" s="67"/>
      <c r="G17" s="68"/>
      <c r="H17" s="56"/>
      <c r="I17" s="107"/>
      <c r="J17" s="89"/>
      <c r="K17" s="78"/>
      <c r="L17" s="83"/>
      <c r="M17" s="107"/>
      <c r="N17" s="70"/>
      <c r="O17" s="122"/>
      <c r="P17" s="70"/>
      <c r="Q17" s="365"/>
      <c r="R17" s="90"/>
      <c r="S17" s="358"/>
      <c r="T17" s="363"/>
      <c r="U17" s="366"/>
      <c r="V17" s="402"/>
      <c r="W17" s="174"/>
      <c r="X17" s="409"/>
      <c r="Y17" s="166"/>
      <c r="Z17" s="128">
        <v>105.62</v>
      </c>
      <c r="AA17" s="222"/>
      <c r="AB17" s="222"/>
    </row>
    <row r="18" spans="1:28" ht="27" customHeight="1" x14ac:dyDescent="0.25">
      <c r="A18" s="36"/>
      <c r="B18" s="15"/>
      <c r="C18" s="65"/>
      <c r="D18" s="30"/>
      <c r="E18" s="67"/>
      <c r="F18" s="67"/>
      <c r="G18" s="68"/>
      <c r="H18" s="56"/>
      <c r="I18" s="107" t="s">
        <v>168</v>
      </c>
      <c r="J18" s="89">
        <v>-100</v>
      </c>
      <c r="K18" s="82"/>
      <c r="L18" s="83"/>
      <c r="M18" s="107"/>
      <c r="N18" s="67"/>
      <c r="O18" s="186"/>
      <c r="P18" s="67"/>
      <c r="Q18" s="227"/>
      <c r="R18" s="90"/>
      <c r="S18" s="358"/>
      <c r="T18" s="363"/>
      <c r="U18" s="359"/>
      <c r="V18" s="404"/>
      <c r="W18" s="173"/>
      <c r="X18" s="403"/>
      <c r="Y18" s="166"/>
      <c r="Z18" s="130"/>
      <c r="AA18" s="222"/>
      <c r="AB18" s="222"/>
    </row>
    <row r="19" spans="1:28" ht="27" customHeight="1" x14ac:dyDescent="0.25">
      <c r="A19" s="37">
        <v>6</v>
      </c>
      <c r="B19" s="19" t="s">
        <v>130</v>
      </c>
      <c r="C19" s="169">
        <v>-1.4E-2</v>
      </c>
      <c r="D19" s="21">
        <v>1E-3</v>
      </c>
      <c r="E19" s="63">
        <v>1100</v>
      </c>
      <c r="F19" s="63">
        <v>7500</v>
      </c>
      <c r="G19" s="66">
        <f>SUM(E19:F19)</f>
        <v>8600</v>
      </c>
      <c r="H19" s="59"/>
      <c r="I19" s="108" t="s">
        <v>86</v>
      </c>
      <c r="J19" s="89">
        <v>400</v>
      </c>
      <c r="K19" s="86">
        <f>SUM(J17:J19)</f>
        <v>300</v>
      </c>
      <c r="L19" s="87"/>
      <c r="M19" s="108"/>
      <c r="N19" s="63"/>
      <c r="O19" s="108" t="s">
        <v>82</v>
      </c>
      <c r="P19" s="63">
        <v>8500</v>
      </c>
      <c r="Q19" s="225">
        <f>SUM(N17:N19)+SUM(P17:P19)</f>
        <v>8500</v>
      </c>
      <c r="R19" s="75">
        <v>17400</v>
      </c>
      <c r="S19" s="360">
        <v>4771800</v>
      </c>
      <c r="T19" s="361">
        <v>4203800</v>
      </c>
      <c r="U19" s="362">
        <v>4203700</v>
      </c>
      <c r="V19" s="410">
        <v>-0.14499999999999999</v>
      </c>
      <c r="W19" s="397">
        <v>-5.5E-2</v>
      </c>
      <c r="X19" s="407">
        <v>-0.05</v>
      </c>
      <c r="Y19" s="165">
        <v>0.03</v>
      </c>
      <c r="Z19" s="129">
        <v>105.78</v>
      </c>
      <c r="AA19" s="222"/>
      <c r="AB19" s="222"/>
    </row>
    <row r="20" spans="1:28" ht="27" customHeight="1" x14ac:dyDescent="0.25">
      <c r="A20" s="39"/>
      <c r="B20" s="15"/>
      <c r="C20" s="65"/>
      <c r="D20" s="139">
        <v>-0.06</v>
      </c>
      <c r="E20" s="70"/>
      <c r="F20" s="70"/>
      <c r="G20" s="71"/>
      <c r="H20" s="107"/>
      <c r="I20" s="107"/>
      <c r="J20" s="77"/>
      <c r="K20" s="78"/>
      <c r="L20" s="79"/>
      <c r="M20" s="107"/>
      <c r="N20" s="67"/>
      <c r="O20" s="107" t="s">
        <v>178</v>
      </c>
      <c r="P20" s="67">
        <v>10000</v>
      </c>
      <c r="Q20" s="365"/>
      <c r="R20" s="94"/>
      <c r="S20" s="367"/>
      <c r="T20" s="368"/>
      <c r="U20" s="366"/>
      <c r="V20" s="402"/>
      <c r="W20" s="174"/>
      <c r="X20" s="409"/>
      <c r="Y20" s="167"/>
      <c r="Z20" s="128">
        <v>105.61</v>
      </c>
      <c r="AA20" s="222"/>
      <c r="AB20" s="222"/>
    </row>
    <row r="21" spans="1:28" s="223" customFormat="1" ht="27" customHeight="1" x14ac:dyDescent="0.25">
      <c r="A21" s="36"/>
      <c r="B21" s="15"/>
      <c r="C21" s="65"/>
      <c r="D21" s="30"/>
      <c r="E21" s="67"/>
      <c r="F21" s="67"/>
      <c r="G21" s="68"/>
      <c r="H21" s="191"/>
      <c r="I21" s="107"/>
      <c r="J21" s="81"/>
      <c r="K21" s="82"/>
      <c r="L21" s="83"/>
      <c r="M21" s="107"/>
      <c r="N21" s="67"/>
      <c r="O21" s="107" t="s">
        <v>85</v>
      </c>
      <c r="P21" s="67">
        <v>1100</v>
      </c>
      <c r="Q21" s="227"/>
      <c r="R21" s="90"/>
      <c r="S21" s="358"/>
      <c r="T21" s="363"/>
      <c r="U21" s="359"/>
      <c r="V21" s="404"/>
      <c r="W21" s="173"/>
      <c r="X21" s="403"/>
      <c r="Y21" s="166"/>
      <c r="Z21" s="130"/>
    </row>
    <row r="22" spans="1:28" s="223" customFormat="1" ht="27" customHeight="1" x14ac:dyDescent="0.25">
      <c r="A22" s="37">
        <v>7</v>
      </c>
      <c r="B22" s="19" t="s">
        <v>133</v>
      </c>
      <c r="C22" s="169">
        <v>-0.01</v>
      </c>
      <c r="D22" s="21">
        <v>1E-3</v>
      </c>
      <c r="E22" s="63">
        <v>500</v>
      </c>
      <c r="F22" s="63">
        <v>-8300</v>
      </c>
      <c r="G22" s="66">
        <f>SUM(E22:F22)</f>
        <v>-7800</v>
      </c>
      <c r="H22" s="59"/>
      <c r="I22" s="108"/>
      <c r="J22" s="92"/>
      <c r="K22" s="86">
        <f>SUM(J20:J22)</f>
        <v>0</v>
      </c>
      <c r="L22" s="106"/>
      <c r="M22" s="108"/>
      <c r="N22" s="63"/>
      <c r="O22" s="107" t="s">
        <v>86</v>
      </c>
      <c r="P22" s="63">
        <v>-500</v>
      </c>
      <c r="Q22" s="225">
        <f>SUM(N20:N22)+SUM(P20:P22)</f>
        <v>10600</v>
      </c>
      <c r="R22" s="75">
        <v>2800</v>
      </c>
      <c r="S22" s="360">
        <v>4774600</v>
      </c>
      <c r="T22" s="361">
        <v>4207300</v>
      </c>
      <c r="U22" s="362">
        <v>4207300</v>
      </c>
      <c r="V22" s="405">
        <v>-0.14499999999999999</v>
      </c>
      <c r="W22" s="397">
        <v>-5.5E-2</v>
      </c>
      <c r="X22" s="406">
        <v>-5.5E-2</v>
      </c>
      <c r="Y22" s="165">
        <v>3.5000000000000003E-2</v>
      </c>
      <c r="Z22" s="218">
        <v>105.94</v>
      </c>
    </row>
    <row r="23" spans="1:28" ht="27" customHeight="1" x14ac:dyDescent="0.25">
      <c r="A23" s="36"/>
      <c r="B23" s="15"/>
      <c r="C23" s="65"/>
      <c r="D23" s="171">
        <v>-5.5E-2</v>
      </c>
      <c r="E23" s="67"/>
      <c r="F23" s="67"/>
      <c r="G23" s="69"/>
      <c r="H23" s="56"/>
      <c r="I23" s="107"/>
      <c r="J23" s="81"/>
      <c r="K23" s="78"/>
      <c r="L23" s="83"/>
      <c r="M23" s="107"/>
      <c r="N23" s="67"/>
      <c r="O23" s="123" t="s">
        <v>82</v>
      </c>
      <c r="P23" s="67">
        <v>4000</v>
      </c>
      <c r="Q23" s="227"/>
      <c r="R23" s="90"/>
      <c r="S23" s="358"/>
      <c r="T23" s="363"/>
      <c r="U23" s="366"/>
      <c r="V23" s="402"/>
      <c r="W23" s="175"/>
      <c r="X23" s="411"/>
      <c r="Y23" s="167"/>
      <c r="Z23" s="128">
        <v>105.94</v>
      </c>
      <c r="AA23" s="222"/>
      <c r="AB23" s="222"/>
    </row>
    <row r="24" spans="1:28" ht="27" customHeight="1" x14ac:dyDescent="0.25">
      <c r="A24" s="36"/>
      <c r="B24" s="15"/>
      <c r="C24" s="65"/>
      <c r="D24" s="172"/>
      <c r="E24" s="67"/>
      <c r="F24" s="67"/>
      <c r="G24" s="69"/>
      <c r="H24" s="56"/>
      <c r="I24" s="107" t="s">
        <v>168</v>
      </c>
      <c r="J24" s="81">
        <v>-200</v>
      </c>
      <c r="K24" s="82"/>
      <c r="L24" s="83"/>
      <c r="M24" s="107"/>
      <c r="N24" s="67"/>
      <c r="O24" s="107" t="s">
        <v>173</v>
      </c>
      <c r="P24" s="67">
        <v>3000</v>
      </c>
      <c r="Q24" s="231"/>
      <c r="R24" s="90"/>
      <c r="S24" s="358"/>
      <c r="T24" s="363"/>
      <c r="U24" s="359"/>
      <c r="V24" s="404"/>
      <c r="W24" s="173"/>
      <c r="X24" s="408"/>
      <c r="Y24" s="166"/>
      <c r="Z24" s="130"/>
      <c r="AA24" s="222"/>
      <c r="AB24" s="222"/>
    </row>
    <row r="25" spans="1:28" ht="27" customHeight="1" x14ac:dyDescent="0.25">
      <c r="A25" s="37">
        <v>8</v>
      </c>
      <c r="B25" s="19" t="s">
        <v>134</v>
      </c>
      <c r="C25" s="169">
        <v>-8.0000000000000002E-3</v>
      </c>
      <c r="D25" s="21">
        <v>1E-3</v>
      </c>
      <c r="E25" s="63">
        <v>0</v>
      </c>
      <c r="F25" s="63">
        <v>1500</v>
      </c>
      <c r="G25" s="66">
        <f>SUM(E25:F25)</f>
        <v>1500</v>
      </c>
      <c r="H25" s="60"/>
      <c r="I25" s="108" t="s">
        <v>86</v>
      </c>
      <c r="J25" s="92">
        <v>500</v>
      </c>
      <c r="K25" s="86">
        <f>SUM(J23:J25)</f>
        <v>300</v>
      </c>
      <c r="L25" s="95"/>
      <c r="M25" s="108"/>
      <c r="N25" s="97"/>
      <c r="O25" s="108" t="s">
        <v>85</v>
      </c>
      <c r="P25" s="97">
        <v>400</v>
      </c>
      <c r="Q25" s="225">
        <f>SUM(N23:N25)+SUM(P23:P25)</f>
        <v>7400</v>
      </c>
      <c r="R25" s="75">
        <v>9200</v>
      </c>
      <c r="S25" s="360">
        <v>4783800</v>
      </c>
      <c r="T25" s="369">
        <v>4218700</v>
      </c>
      <c r="U25" s="362">
        <v>4218700</v>
      </c>
      <c r="V25" s="405">
        <v>-0.14399999999999999</v>
      </c>
      <c r="W25" s="397">
        <v>-5.5E-2</v>
      </c>
      <c r="X25" s="406">
        <v>-0.05</v>
      </c>
      <c r="Y25" s="165">
        <v>3.4000000000000002E-2</v>
      </c>
      <c r="Z25" s="129">
        <v>106.11</v>
      </c>
      <c r="AA25" s="222"/>
      <c r="AB25" s="222"/>
    </row>
    <row r="26" spans="1:28" ht="27" customHeight="1" x14ac:dyDescent="0.25">
      <c r="A26" s="36"/>
      <c r="B26" s="15"/>
      <c r="C26" s="65"/>
      <c r="D26" s="172">
        <v>-0.05</v>
      </c>
      <c r="E26" s="67"/>
      <c r="F26" s="67"/>
      <c r="G26" s="72"/>
      <c r="H26" s="58"/>
      <c r="I26" s="107"/>
      <c r="J26" s="80"/>
      <c r="K26" s="82"/>
      <c r="L26" s="83"/>
      <c r="M26" s="107"/>
      <c r="N26" s="70"/>
      <c r="O26" s="107"/>
      <c r="P26" s="70"/>
      <c r="Q26" s="370"/>
      <c r="R26" s="98"/>
      <c r="S26" s="371"/>
      <c r="T26" s="372"/>
      <c r="U26" s="366"/>
      <c r="V26" s="402"/>
      <c r="W26" s="176"/>
      <c r="X26" s="408"/>
      <c r="Y26" s="166"/>
      <c r="Z26" s="128">
        <v>105.81</v>
      </c>
      <c r="AA26" s="222"/>
      <c r="AB26" s="222"/>
    </row>
    <row r="27" spans="1:28" s="223" customFormat="1" ht="27" customHeight="1" x14ac:dyDescent="0.25">
      <c r="A27" s="36"/>
      <c r="B27" s="15"/>
      <c r="C27" s="65"/>
      <c r="D27" s="30"/>
      <c r="E27" s="67"/>
      <c r="F27" s="67"/>
      <c r="G27" s="72"/>
      <c r="H27" s="61"/>
      <c r="I27" s="107" t="s">
        <v>128</v>
      </c>
      <c r="J27" s="84">
        <v>-400</v>
      </c>
      <c r="K27" s="82"/>
      <c r="L27" s="83"/>
      <c r="M27" s="107"/>
      <c r="N27" s="67"/>
      <c r="O27" s="107" t="s">
        <v>85</v>
      </c>
      <c r="P27" s="67">
        <v>500</v>
      </c>
      <c r="Q27" s="111"/>
      <c r="R27" s="90"/>
      <c r="S27" s="371"/>
      <c r="T27" s="373"/>
      <c r="U27" s="359"/>
      <c r="V27" s="404"/>
      <c r="W27" s="173"/>
      <c r="X27" s="408"/>
      <c r="Y27" s="166"/>
      <c r="Z27" s="130"/>
    </row>
    <row r="28" spans="1:28" s="223" customFormat="1" ht="27" customHeight="1" x14ac:dyDescent="0.25">
      <c r="A28" s="37">
        <v>9</v>
      </c>
      <c r="B28" s="19" t="s">
        <v>135</v>
      </c>
      <c r="C28" s="395">
        <v>-8.0000000000000002E-3</v>
      </c>
      <c r="D28" s="177">
        <v>1E-3</v>
      </c>
      <c r="E28" s="63">
        <v>0</v>
      </c>
      <c r="F28" s="63">
        <v>-28400</v>
      </c>
      <c r="G28" s="73">
        <f>SUM(E28:F28)</f>
        <v>-28400</v>
      </c>
      <c r="H28" s="60"/>
      <c r="I28" s="108" t="s">
        <v>170</v>
      </c>
      <c r="J28" s="63">
        <v>2200</v>
      </c>
      <c r="K28" s="86">
        <f>SUM(J26:J28)</f>
        <v>1800</v>
      </c>
      <c r="L28" s="109"/>
      <c r="M28" s="108"/>
      <c r="N28" s="63"/>
      <c r="O28" s="108" t="s">
        <v>126</v>
      </c>
      <c r="P28" s="63">
        <v>-200</v>
      </c>
      <c r="Q28" s="225">
        <f>SUM(N26:N28)+SUM(P26:P28)</f>
        <v>300</v>
      </c>
      <c r="R28" s="88">
        <v>-26300</v>
      </c>
      <c r="S28" s="374">
        <v>4757500</v>
      </c>
      <c r="T28" s="369">
        <v>4210000</v>
      </c>
      <c r="U28" s="362">
        <v>4210000</v>
      </c>
      <c r="V28" s="405">
        <v>-0.14399999999999999</v>
      </c>
      <c r="W28" s="397">
        <v>-5.5E-2</v>
      </c>
      <c r="X28" s="406">
        <v>-0.05</v>
      </c>
      <c r="Y28" s="165">
        <v>2.9000000000000001E-2</v>
      </c>
      <c r="Z28" s="129">
        <v>106.04</v>
      </c>
    </row>
    <row r="29" spans="1:28" s="223" customFormat="1" ht="27" customHeight="1" x14ac:dyDescent="0.25">
      <c r="A29" s="36"/>
      <c r="B29" s="15"/>
      <c r="C29" s="65"/>
      <c r="D29" s="30">
        <v>-7.0000000000000007E-2</v>
      </c>
      <c r="E29" s="67"/>
      <c r="F29" s="67"/>
      <c r="G29" s="72"/>
      <c r="H29" s="61"/>
      <c r="I29" s="202"/>
      <c r="J29" s="67"/>
      <c r="K29" s="82"/>
      <c r="L29" s="101"/>
      <c r="M29" s="107"/>
      <c r="N29" s="67"/>
      <c r="O29" s="123" t="s">
        <v>82</v>
      </c>
      <c r="P29" s="67">
        <v>10000</v>
      </c>
      <c r="Q29" s="111"/>
      <c r="R29" s="67"/>
      <c r="S29" s="358"/>
      <c r="T29" s="372"/>
      <c r="U29" s="366"/>
      <c r="V29" s="402"/>
      <c r="W29" s="174"/>
      <c r="X29" s="412"/>
      <c r="Y29" s="167"/>
      <c r="Z29" s="128">
        <v>105.44</v>
      </c>
    </row>
    <row r="30" spans="1:28" ht="27" customHeight="1" x14ac:dyDescent="0.25">
      <c r="A30" s="36"/>
      <c r="B30" s="15"/>
      <c r="C30" s="65"/>
      <c r="D30" s="30"/>
      <c r="E30" s="67"/>
      <c r="F30" s="67"/>
      <c r="G30" s="72"/>
      <c r="H30" s="61"/>
      <c r="I30" s="107" t="s">
        <v>168</v>
      </c>
      <c r="J30" s="67">
        <v>-200</v>
      </c>
      <c r="K30" s="82"/>
      <c r="L30" s="101"/>
      <c r="M30" s="107"/>
      <c r="N30" s="67"/>
      <c r="O30" s="107" t="s">
        <v>85</v>
      </c>
      <c r="P30" s="67">
        <v>1400</v>
      </c>
      <c r="Q30" s="111"/>
      <c r="R30" s="67"/>
      <c r="S30" s="358"/>
      <c r="T30" s="363"/>
      <c r="U30" s="359"/>
      <c r="V30" s="404"/>
      <c r="W30" s="173"/>
      <c r="X30" s="408"/>
      <c r="Y30" s="166"/>
      <c r="Z30" s="130"/>
      <c r="AA30" s="222"/>
      <c r="AB30" s="222"/>
    </row>
    <row r="31" spans="1:28" ht="27" customHeight="1" x14ac:dyDescent="0.25">
      <c r="A31" s="37">
        <v>12</v>
      </c>
      <c r="B31" s="19" t="s">
        <v>127</v>
      </c>
      <c r="C31" s="169">
        <v>-1.6E-2</v>
      </c>
      <c r="D31" s="21">
        <v>1E-3</v>
      </c>
      <c r="E31" s="63">
        <v>600</v>
      </c>
      <c r="F31" s="63">
        <v>-18400</v>
      </c>
      <c r="G31" s="73">
        <f>SUM(E31:F31)</f>
        <v>-17800</v>
      </c>
      <c r="H31" s="110"/>
      <c r="I31" s="108" t="s">
        <v>86</v>
      </c>
      <c r="J31" s="63">
        <v>200</v>
      </c>
      <c r="K31" s="86">
        <f>SUM(J29:J31)</f>
        <v>0</v>
      </c>
      <c r="L31" s="91"/>
      <c r="M31" s="108"/>
      <c r="N31" s="63"/>
      <c r="O31" s="108" t="s">
        <v>86</v>
      </c>
      <c r="P31" s="63">
        <v>-100</v>
      </c>
      <c r="Q31" s="225">
        <f>SUM(N29:N31)+SUM(P29:P31)</f>
        <v>11300</v>
      </c>
      <c r="R31" s="88">
        <v>-6500</v>
      </c>
      <c r="S31" s="360">
        <v>4751000</v>
      </c>
      <c r="T31" s="361">
        <v>4212100</v>
      </c>
      <c r="U31" s="361">
        <v>4212100</v>
      </c>
      <c r="V31" s="405">
        <v>-0.09</v>
      </c>
      <c r="W31" s="397">
        <v>-5.5E-2</v>
      </c>
      <c r="X31" s="406">
        <v>-4.4999999999999998E-2</v>
      </c>
      <c r="Y31" s="165">
        <v>2.5000000000000001E-2</v>
      </c>
      <c r="Z31" s="129">
        <v>105.73</v>
      </c>
      <c r="AA31" s="222"/>
      <c r="AB31" s="222"/>
    </row>
    <row r="32" spans="1:28" s="223" customFormat="1" ht="27" customHeight="1" x14ac:dyDescent="0.25">
      <c r="A32" s="36"/>
      <c r="B32" s="39"/>
      <c r="C32" s="181"/>
      <c r="D32" s="139">
        <v>-7.0000000000000007E-2</v>
      </c>
      <c r="E32" s="70"/>
      <c r="F32" s="70"/>
      <c r="G32" s="76"/>
      <c r="H32" s="209"/>
      <c r="I32" s="123"/>
      <c r="J32" s="70"/>
      <c r="K32" s="78"/>
      <c r="L32" s="105"/>
      <c r="M32" s="123"/>
      <c r="N32" s="70"/>
      <c r="O32" s="123"/>
      <c r="P32" s="70"/>
      <c r="Q32" s="78"/>
      <c r="R32" s="70"/>
      <c r="S32" s="375"/>
      <c r="T32" s="376"/>
      <c r="U32" s="377"/>
      <c r="V32" s="413"/>
      <c r="W32" s="174"/>
      <c r="X32" s="409"/>
      <c r="Y32" s="167"/>
      <c r="Z32" s="128">
        <v>105.29</v>
      </c>
    </row>
    <row r="33" spans="1:28" s="223" customFormat="1" ht="27" customHeight="1" x14ac:dyDescent="0.25">
      <c r="A33" s="36"/>
      <c r="B33" s="36"/>
      <c r="C33" s="180"/>
      <c r="D33" s="30"/>
      <c r="E33" s="67"/>
      <c r="F33" s="67"/>
      <c r="G33" s="72"/>
      <c r="H33" s="193"/>
      <c r="I33" s="107" t="s">
        <v>173</v>
      </c>
      <c r="J33" s="67">
        <v>-100</v>
      </c>
      <c r="K33" s="82"/>
      <c r="L33" s="93"/>
      <c r="M33" s="107"/>
      <c r="N33" s="67"/>
      <c r="O33" s="107"/>
      <c r="P33" s="67"/>
      <c r="Q33" s="82"/>
      <c r="R33" s="67"/>
      <c r="S33" s="378"/>
      <c r="T33" s="379"/>
      <c r="U33" s="380"/>
      <c r="V33" s="197"/>
      <c r="W33" s="173"/>
      <c r="X33" s="403"/>
      <c r="Y33" s="166"/>
      <c r="Z33" s="130"/>
    </row>
    <row r="34" spans="1:28" s="223" customFormat="1" ht="27" customHeight="1" x14ac:dyDescent="0.25">
      <c r="A34" s="37">
        <v>13</v>
      </c>
      <c r="B34" s="37" t="s">
        <v>130</v>
      </c>
      <c r="C34" s="169">
        <v>-0.02</v>
      </c>
      <c r="D34" s="177">
        <v>1E-3</v>
      </c>
      <c r="E34" s="63">
        <v>400</v>
      </c>
      <c r="F34" s="63">
        <v>3900</v>
      </c>
      <c r="G34" s="73">
        <f>SUM(E34:F34)</f>
        <v>4300</v>
      </c>
      <c r="H34" s="110"/>
      <c r="I34" s="108" t="s">
        <v>86</v>
      </c>
      <c r="J34" s="63">
        <v>100</v>
      </c>
      <c r="K34" s="86">
        <f>SUM(J32:J34)</f>
        <v>0</v>
      </c>
      <c r="L34" s="87"/>
      <c r="M34" s="108"/>
      <c r="N34" s="63"/>
      <c r="O34" s="108" t="s">
        <v>86</v>
      </c>
      <c r="P34" s="103">
        <v>-1000</v>
      </c>
      <c r="Q34" s="225">
        <f>SUM(N32:N34)+SUM(P32:P34)</f>
        <v>-1000</v>
      </c>
      <c r="R34" s="103">
        <v>3300</v>
      </c>
      <c r="S34" s="381">
        <v>4754300</v>
      </c>
      <c r="T34" s="361">
        <v>4206700</v>
      </c>
      <c r="U34" s="382">
        <v>4206700</v>
      </c>
      <c r="V34" s="405">
        <v>-0.09</v>
      </c>
      <c r="W34" s="397">
        <v>-5.5E-2</v>
      </c>
      <c r="X34" s="407">
        <v>-4.4999999999999998E-2</v>
      </c>
      <c r="Y34" s="165">
        <v>2.5000000000000001E-2</v>
      </c>
      <c r="Z34" s="129">
        <v>105.48</v>
      </c>
    </row>
    <row r="35" spans="1:28" s="223" customFormat="1" ht="27" customHeight="1" x14ac:dyDescent="0.25">
      <c r="A35" s="36"/>
      <c r="B35" s="39"/>
      <c r="C35" s="181"/>
      <c r="D35" s="139">
        <v>-0.06</v>
      </c>
      <c r="E35" s="70"/>
      <c r="F35" s="70"/>
      <c r="G35" s="76"/>
      <c r="H35" s="209"/>
      <c r="I35" s="123"/>
      <c r="J35" s="70"/>
      <c r="K35" s="78"/>
      <c r="L35" s="105"/>
      <c r="M35" s="123"/>
      <c r="N35" s="70"/>
      <c r="O35" s="123"/>
      <c r="P35" s="70"/>
      <c r="Q35" s="78"/>
      <c r="R35" s="70"/>
      <c r="S35" s="375"/>
      <c r="T35" s="376"/>
      <c r="U35" s="377"/>
      <c r="V35" s="413"/>
      <c r="W35" s="174"/>
      <c r="X35" s="409"/>
      <c r="Y35" s="167"/>
      <c r="Z35" s="128">
        <v>105.31</v>
      </c>
    </row>
    <row r="36" spans="1:28" s="223" customFormat="1" ht="27" customHeight="1" x14ac:dyDescent="0.25">
      <c r="A36" s="36"/>
      <c r="B36" s="36"/>
      <c r="C36" s="180"/>
      <c r="D36" s="30"/>
      <c r="E36" s="67"/>
      <c r="F36" s="67"/>
      <c r="G36" s="72"/>
      <c r="H36" s="193"/>
      <c r="I36" s="107" t="s">
        <v>168</v>
      </c>
      <c r="J36" s="67">
        <v>-200</v>
      </c>
      <c r="K36" s="82"/>
      <c r="L36" s="93"/>
      <c r="M36" s="107"/>
      <c r="N36" s="67"/>
      <c r="O36" s="107" t="s">
        <v>178</v>
      </c>
      <c r="P36" s="67">
        <v>25000</v>
      </c>
      <c r="Q36" s="82"/>
      <c r="R36" s="67"/>
      <c r="S36" s="378"/>
      <c r="T36" s="379"/>
      <c r="U36" s="380"/>
      <c r="V36" s="197"/>
      <c r="W36" s="173"/>
      <c r="X36" s="403"/>
      <c r="Y36" s="166"/>
      <c r="Z36" s="130"/>
    </row>
    <row r="37" spans="1:28" s="223" customFormat="1" ht="27" customHeight="1" x14ac:dyDescent="0.25">
      <c r="A37" s="37">
        <v>14</v>
      </c>
      <c r="B37" s="37" t="s">
        <v>133</v>
      </c>
      <c r="C37" s="169">
        <v>-0.02</v>
      </c>
      <c r="D37" s="177">
        <v>1E-3</v>
      </c>
      <c r="E37" s="63">
        <v>300</v>
      </c>
      <c r="F37" s="63">
        <v>-500</v>
      </c>
      <c r="G37" s="73">
        <f>SUM(E37:F37)</f>
        <v>-200</v>
      </c>
      <c r="H37" s="110"/>
      <c r="I37" s="108" t="s">
        <v>86</v>
      </c>
      <c r="J37" s="63">
        <v>1000</v>
      </c>
      <c r="K37" s="86">
        <f>SUM(J35:J37)</f>
        <v>800</v>
      </c>
      <c r="L37" s="87"/>
      <c r="M37" s="108"/>
      <c r="N37" s="63"/>
      <c r="O37" s="108" t="s">
        <v>86</v>
      </c>
      <c r="P37" s="103">
        <v>-100</v>
      </c>
      <c r="Q37" s="225">
        <f>SUM(N35:N37)+SUM(P35:P37)</f>
        <v>24900</v>
      </c>
      <c r="R37" s="103">
        <v>25500</v>
      </c>
      <c r="S37" s="381">
        <v>4779800</v>
      </c>
      <c r="T37" s="361">
        <v>4233300</v>
      </c>
      <c r="U37" s="382">
        <v>4233300</v>
      </c>
      <c r="V37" s="405">
        <v>-0.09</v>
      </c>
      <c r="W37" s="397">
        <v>-5.5E-2</v>
      </c>
      <c r="X37" s="407">
        <v>-0.05</v>
      </c>
      <c r="Y37" s="165">
        <v>2.5999999999999999E-2</v>
      </c>
      <c r="Z37" s="129">
        <v>105.51</v>
      </c>
    </row>
    <row r="38" spans="1:28" ht="27" customHeight="1" x14ac:dyDescent="0.25">
      <c r="A38" s="36"/>
      <c r="B38" s="15"/>
      <c r="C38" s="180"/>
      <c r="D38" s="30">
        <v>-5.5E-2</v>
      </c>
      <c r="E38" s="67"/>
      <c r="F38" s="67"/>
      <c r="G38" s="72"/>
      <c r="H38" s="193"/>
      <c r="I38" s="107"/>
      <c r="J38" s="67"/>
      <c r="K38" s="82"/>
      <c r="L38" s="93"/>
      <c r="M38" s="107"/>
      <c r="N38" s="67"/>
      <c r="O38" s="107"/>
      <c r="P38" s="104"/>
      <c r="Q38" s="227"/>
      <c r="R38" s="104"/>
      <c r="S38" s="383"/>
      <c r="T38" s="379"/>
      <c r="U38" s="364"/>
      <c r="V38" s="197"/>
      <c r="W38" s="173"/>
      <c r="X38" s="403"/>
      <c r="Y38" s="197"/>
      <c r="Z38" s="130">
        <v>105.12</v>
      </c>
      <c r="AA38" s="222"/>
      <c r="AB38" s="222"/>
    </row>
    <row r="39" spans="1:28" ht="27" customHeight="1" x14ac:dyDescent="0.25">
      <c r="A39" s="36"/>
      <c r="B39" s="15"/>
      <c r="C39" s="180"/>
      <c r="D39" s="30"/>
      <c r="E39" s="67"/>
      <c r="F39" s="67"/>
      <c r="G39" s="72"/>
      <c r="H39" s="193"/>
      <c r="I39" s="107" t="s">
        <v>168</v>
      </c>
      <c r="J39" s="67">
        <v>-700</v>
      </c>
      <c r="K39" s="82"/>
      <c r="L39" s="93"/>
      <c r="M39" s="107"/>
      <c r="N39" s="67"/>
      <c r="O39" s="107" t="s">
        <v>82</v>
      </c>
      <c r="P39" s="104">
        <v>12300</v>
      </c>
      <c r="Q39" s="227"/>
      <c r="R39" s="104"/>
      <c r="S39" s="383"/>
      <c r="T39" s="379"/>
      <c r="U39" s="364"/>
      <c r="V39" s="197"/>
      <c r="W39" s="173"/>
      <c r="X39" s="403"/>
      <c r="Y39" s="166"/>
      <c r="Z39" s="130"/>
      <c r="AA39" s="222"/>
      <c r="AB39" s="222"/>
    </row>
    <row r="40" spans="1:28" ht="27" customHeight="1" x14ac:dyDescent="0.25">
      <c r="A40" s="37">
        <v>15</v>
      </c>
      <c r="B40" s="19" t="s">
        <v>134</v>
      </c>
      <c r="C40" s="169">
        <v>-1.4E-2</v>
      </c>
      <c r="D40" s="21">
        <v>1E-3</v>
      </c>
      <c r="E40" s="75">
        <v>-700</v>
      </c>
      <c r="F40" s="63">
        <v>71800</v>
      </c>
      <c r="G40" s="73">
        <f>SUM(E40:F40)</f>
        <v>71100</v>
      </c>
      <c r="H40" s="60"/>
      <c r="I40" s="108" t="s">
        <v>86</v>
      </c>
      <c r="J40" s="63">
        <v>100</v>
      </c>
      <c r="K40" s="86">
        <f>SUM(J38:J40)</f>
        <v>-600</v>
      </c>
      <c r="L40" s="95"/>
      <c r="M40" s="108"/>
      <c r="N40" s="63"/>
      <c r="O40" s="108" t="s">
        <v>168</v>
      </c>
      <c r="P40" s="103">
        <v>6000</v>
      </c>
      <c r="Q40" s="225">
        <f>SUM(N38:N40)+SUM(P38:P40)</f>
        <v>18300</v>
      </c>
      <c r="R40" s="230">
        <v>88800</v>
      </c>
      <c r="S40" s="381">
        <v>4868600</v>
      </c>
      <c r="T40" s="361">
        <v>4313000</v>
      </c>
      <c r="U40" s="362">
        <v>4313000</v>
      </c>
      <c r="V40" s="405">
        <v>-0.09</v>
      </c>
      <c r="W40" s="397">
        <v>-5.5E-2</v>
      </c>
      <c r="X40" s="406">
        <v>-0.05</v>
      </c>
      <c r="Y40" s="165">
        <v>0.02</v>
      </c>
      <c r="Z40" s="129">
        <v>105.32</v>
      </c>
      <c r="AA40" s="224"/>
      <c r="AB40" s="222"/>
    </row>
    <row r="41" spans="1:28" ht="27" customHeight="1" x14ac:dyDescent="0.25">
      <c r="A41" s="36"/>
      <c r="B41" s="15"/>
      <c r="C41" s="180"/>
      <c r="D41" s="216">
        <v>-0.08</v>
      </c>
      <c r="E41" s="67"/>
      <c r="F41" s="67"/>
      <c r="G41" s="72"/>
      <c r="H41" s="61"/>
      <c r="I41" s="107" t="s">
        <v>168</v>
      </c>
      <c r="J41" s="67">
        <v>-300</v>
      </c>
      <c r="K41" s="82"/>
      <c r="L41" s="192"/>
      <c r="M41" s="107"/>
      <c r="N41" s="67"/>
      <c r="O41" s="107"/>
      <c r="P41" s="104"/>
      <c r="Q41" s="231"/>
      <c r="R41" s="104"/>
      <c r="S41" s="383"/>
      <c r="T41" s="379"/>
      <c r="U41" s="364"/>
      <c r="V41" s="197"/>
      <c r="W41" s="173"/>
      <c r="X41" s="403"/>
      <c r="Y41" s="166"/>
      <c r="Z41" s="130">
        <v>105.19</v>
      </c>
      <c r="AA41" s="223"/>
      <c r="AB41" s="222"/>
    </row>
    <row r="42" spans="1:28" ht="27" customHeight="1" x14ac:dyDescent="0.25">
      <c r="A42" s="36"/>
      <c r="B42" s="15"/>
      <c r="C42" s="65"/>
      <c r="D42" s="172"/>
      <c r="E42" s="194"/>
      <c r="F42" s="67"/>
      <c r="G42" s="74"/>
      <c r="H42" s="121"/>
      <c r="I42" s="107" t="s">
        <v>173</v>
      </c>
      <c r="J42" s="104">
        <v>-200</v>
      </c>
      <c r="K42" s="82"/>
      <c r="L42" s="96"/>
      <c r="M42" s="107"/>
      <c r="N42" s="67"/>
      <c r="O42" s="107" t="s">
        <v>179</v>
      </c>
      <c r="P42" s="67">
        <v>100</v>
      </c>
      <c r="Q42" s="113"/>
      <c r="R42" s="90"/>
      <c r="S42" s="358"/>
      <c r="T42" s="384"/>
      <c r="U42" s="385"/>
      <c r="V42" s="404"/>
      <c r="W42" s="176"/>
      <c r="X42" s="403"/>
      <c r="Y42" s="197"/>
      <c r="Z42" s="130"/>
      <c r="AA42" s="224"/>
      <c r="AB42" s="222"/>
    </row>
    <row r="43" spans="1:28" ht="27" customHeight="1" x14ac:dyDescent="0.25">
      <c r="A43" s="37">
        <v>16</v>
      </c>
      <c r="B43" s="19" t="s">
        <v>135</v>
      </c>
      <c r="C43" s="169">
        <v>-3.3000000000000002E-2</v>
      </c>
      <c r="D43" s="21">
        <v>1E-3</v>
      </c>
      <c r="E43" s="75">
        <v>0</v>
      </c>
      <c r="F43" s="63">
        <v>1100</v>
      </c>
      <c r="G43" s="73">
        <f>SUM(E43:F43)</f>
        <v>1100</v>
      </c>
      <c r="H43" s="120"/>
      <c r="I43" s="108" t="s">
        <v>179</v>
      </c>
      <c r="J43" s="103">
        <v>-100</v>
      </c>
      <c r="K43" s="86">
        <f>SUM(J41:J43)</f>
        <v>-600</v>
      </c>
      <c r="L43" s="87"/>
      <c r="M43" s="108"/>
      <c r="N43" s="63"/>
      <c r="O43" s="108" t="s">
        <v>86</v>
      </c>
      <c r="P43" s="421">
        <v>-100</v>
      </c>
      <c r="Q43" s="225">
        <f>SUM(N41:N43)+SUM(P41:P43)</f>
        <v>0</v>
      </c>
      <c r="R43" s="88">
        <v>500</v>
      </c>
      <c r="S43" s="360">
        <v>4869100</v>
      </c>
      <c r="T43" s="361">
        <v>4246900</v>
      </c>
      <c r="U43" s="362">
        <v>4229600</v>
      </c>
      <c r="V43" s="405">
        <v>-0.09</v>
      </c>
      <c r="W43" s="397">
        <v>-5.5E-2</v>
      </c>
      <c r="X43" s="406">
        <v>-0.05</v>
      </c>
      <c r="Y43" s="165">
        <v>0.02</v>
      </c>
      <c r="Z43" s="129">
        <v>105.43</v>
      </c>
      <c r="AA43" s="224"/>
      <c r="AB43" s="222"/>
    </row>
    <row r="44" spans="1:28" ht="27" customHeight="1" x14ac:dyDescent="0.25">
      <c r="A44" s="36"/>
      <c r="B44" s="15"/>
      <c r="C44" s="180"/>
      <c r="D44" s="30">
        <v>-7.4999999999999997E-2</v>
      </c>
      <c r="E44" s="67"/>
      <c r="F44" s="67"/>
      <c r="G44" s="72"/>
      <c r="H44" s="185"/>
      <c r="I44" s="107" t="s">
        <v>172</v>
      </c>
      <c r="J44" s="104">
        <v>-2300</v>
      </c>
      <c r="K44" s="82"/>
      <c r="L44" s="93"/>
      <c r="M44" s="107"/>
      <c r="N44" s="67"/>
      <c r="O44" s="107"/>
      <c r="P44" s="67"/>
      <c r="Q44" s="188"/>
      <c r="R44" s="67"/>
      <c r="S44" s="378"/>
      <c r="T44" s="379"/>
      <c r="U44" s="364"/>
      <c r="V44" s="197"/>
      <c r="W44" s="173"/>
      <c r="X44" s="403"/>
      <c r="Y44" s="166"/>
      <c r="Z44" s="130">
        <v>105.35</v>
      </c>
      <c r="AA44" s="224"/>
      <c r="AB44" s="222"/>
    </row>
    <row r="45" spans="1:28" ht="27" customHeight="1" x14ac:dyDescent="0.25">
      <c r="A45" s="36"/>
      <c r="B45" s="12"/>
      <c r="C45" s="180"/>
      <c r="D45" s="30"/>
      <c r="E45" s="67"/>
      <c r="F45" s="67"/>
      <c r="G45" s="72"/>
      <c r="H45" s="185"/>
      <c r="I45" s="107" t="s">
        <v>168</v>
      </c>
      <c r="J45" s="104">
        <v>-300</v>
      </c>
      <c r="K45" s="82"/>
      <c r="L45" s="93"/>
      <c r="M45" s="107"/>
      <c r="N45" s="99"/>
      <c r="O45" s="107"/>
      <c r="P45" s="67"/>
      <c r="Q45" s="188"/>
      <c r="R45" s="67"/>
      <c r="S45" s="378"/>
      <c r="T45" s="379"/>
      <c r="U45" s="364"/>
      <c r="V45" s="197"/>
      <c r="W45" s="173"/>
      <c r="X45" s="403"/>
      <c r="Y45" s="166"/>
      <c r="Z45" s="130"/>
      <c r="AA45" s="224"/>
      <c r="AB45" s="222"/>
    </row>
    <row r="46" spans="1:28" s="223" customFormat="1" ht="27" customHeight="1" x14ac:dyDescent="0.25">
      <c r="A46" s="37">
        <v>19</v>
      </c>
      <c r="B46" s="189" t="s">
        <v>127</v>
      </c>
      <c r="C46" s="169">
        <v>-3.1E-2</v>
      </c>
      <c r="D46" s="317">
        <v>1E-3</v>
      </c>
      <c r="E46" s="63">
        <v>-300</v>
      </c>
      <c r="F46" s="63">
        <v>-16900</v>
      </c>
      <c r="G46" s="73">
        <f>SUM(E46:F46)</f>
        <v>-17200</v>
      </c>
      <c r="H46" s="190"/>
      <c r="I46" s="108" t="s">
        <v>86</v>
      </c>
      <c r="J46" s="103">
        <v>100</v>
      </c>
      <c r="K46" s="86">
        <f>SUM(J44:J46)</f>
        <v>-2500</v>
      </c>
      <c r="L46" s="87"/>
      <c r="M46" s="108" t="s">
        <v>172</v>
      </c>
      <c r="N46" s="63">
        <v>2800</v>
      </c>
      <c r="O46" s="108" t="s">
        <v>86</v>
      </c>
      <c r="P46" s="63">
        <v>-200</v>
      </c>
      <c r="Q46" s="225">
        <f>SUM(N44:N46)+SUM(P44:P46)</f>
        <v>2600</v>
      </c>
      <c r="R46" s="63">
        <v>-17100</v>
      </c>
      <c r="S46" s="360">
        <v>4852000</v>
      </c>
      <c r="T46" s="361">
        <v>4237600</v>
      </c>
      <c r="U46" s="362">
        <v>4233700</v>
      </c>
      <c r="V46" s="410">
        <v>-9.2999999999999999E-2</v>
      </c>
      <c r="W46" s="401">
        <v>-5.5E-2</v>
      </c>
      <c r="X46" s="406">
        <v>-0.06</v>
      </c>
      <c r="Y46" s="165">
        <v>0.02</v>
      </c>
      <c r="Z46" s="129">
        <v>105.5</v>
      </c>
      <c r="AA46" s="224"/>
    </row>
    <row r="47" spans="1:28" s="223" customFormat="1" ht="27" customHeight="1" x14ac:dyDescent="0.25">
      <c r="A47" s="36"/>
      <c r="B47" s="15"/>
      <c r="C47" s="65"/>
      <c r="D47" s="30">
        <v>-7.0000000000000007E-2</v>
      </c>
      <c r="E47" s="67"/>
      <c r="F47" s="67"/>
      <c r="G47" s="72"/>
      <c r="H47" s="61"/>
      <c r="I47" s="107"/>
      <c r="J47" s="104"/>
      <c r="K47" s="82"/>
      <c r="L47" s="93"/>
      <c r="M47" s="107"/>
      <c r="N47" s="67"/>
      <c r="O47" s="107"/>
      <c r="P47" s="67"/>
      <c r="Q47" s="113"/>
      <c r="R47" s="67"/>
      <c r="S47" s="358"/>
      <c r="T47" s="363"/>
      <c r="U47" s="359"/>
      <c r="V47" s="404"/>
      <c r="W47" s="173"/>
      <c r="X47" s="408"/>
      <c r="Y47" s="166"/>
      <c r="Z47" s="217">
        <v>105.44</v>
      </c>
      <c r="AA47" s="224"/>
    </row>
    <row r="48" spans="1:28" s="223" customFormat="1" ht="27" customHeight="1" x14ac:dyDescent="0.25">
      <c r="A48" s="36"/>
      <c r="B48" s="15"/>
      <c r="C48" s="65"/>
      <c r="D48" s="30"/>
      <c r="E48" s="67"/>
      <c r="F48" s="67"/>
      <c r="G48" s="72"/>
      <c r="H48" s="61"/>
      <c r="I48" s="107" t="s">
        <v>168</v>
      </c>
      <c r="J48" s="104">
        <v>-200</v>
      </c>
      <c r="K48" s="82"/>
      <c r="L48" s="93"/>
      <c r="M48" s="107"/>
      <c r="N48" s="67"/>
      <c r="O48" s="107"/>
      <c r="P48" s="67"/>
      <c r="Q48" s="113"/>
      <c r="R48" s="67"/>
      <c r="S48" s="358"/>
      <c r="T48" s="363"/>
      <c r="U48" s="359"/>
      <c r="V48" s="404"/>
      <c r="W48" s="173"/>
      <c r="X48" s="408"/>
      <c r="Y48" s="166"/>
      <c r="Z48" s="217"/>
      <c r="AA48" s="224"/>
    </row>
    <row r="49" spans="1:28" s="223" customFormat="1" ht="27" customHeight="1" x14ac:dyDescent="0.25">
      <c r="A49" s="37">
        <v>20</v>
      </c>
      <c r="B49" s="19" t="s">
        <v>130</v>
      </c>
      <c r="C49" s="169">
        <v>-2.1999999999999999E-2</v>
      </c>
      <c r="D49" s="177">
        <v>1E-3</v>
      </c>
      <c r="E49" s="63">
        <v>-300</v>
      </c>
      <c r="F49" s="63">
        <v>-17800</v>
      </c>
      <c r="G49" s="73">
        <f>SUM(E49:F49)</f>
        <v>-18100</v>
      </c>
      <c r="H49" s="60"/>
      <c r="I49" s="108" t="s">
        <v>86</v>
      </c>
      <c r="J49" s="103">
        <v>200</v>
      </c>
      <c r="K49" s="86">
        <f>SUM(J47:J49)</f>
        <v>0</v>
      </c>
      <c r="L49" s="87"/>
      <c r="M49" s="108"/>
      <c r="N49" s="63"/>
      <c r="O49" s="108"/>
      <c r="P49" s="63"/>
      <c r="Q49" s="225">
        <f>SUM(N47:N49)+SUM(P47:P49)</f>
        <v>0</v>
      </c>
      <c r="R49" s="63">
        <v>-18100</v>
      </c>
      <c r="S49" s="360">
        <v>4833900</v>
      </c>
      <c r="T49" s="361">
        <v>4216200</v>
      </c>
      <c r="U49" s="362">
        <v>4213600</v>
      </c>
      <c r="V49" s="410">
        <v>-9.2999999999999999E-2</v>
      </c>
      <c r="W49" s="397">
        <v>-5.5E-2</v>
      </c>
      <c r="X49" s="406">
        <v>-0.05</v>
      </c>
      <c r="Y49" s="165">
        <v>0.02</v>
      </c>
      <c r="Z49" s="218">
        <v>105.61</v>
      </c>
      <c r="AA49" s="224"/>
    </row>
    <row r="50" spans="1:28" s="223" customFormat="1" ht="27" customHeight="1" x14ac:dyDescent="0.25">
      <c r="A50" s="39"/>
      <c r="B50" s="15"/>
      <c r="C50" s="64"/>
      <c r="D50" s="139">
        <v>-7.0000000000000007E-2</v>
      </c>
      <c r="E50" s="70"/>
      <c r="F50" s="70"/>
      <c r="G50" s="76"/>
      <c r="H50" s="126"/>
      <c r="I50" s="123"/>
      <c r="J50" s="104"/>
      <c r="K50" s="78"/>
      <c r="L50" s="105"/>
      <c r="M50" s="107"/>
      <c r="N50" s="70"/>
      <c r="O50" s="107"/>
      <c r="P50" s="70"/>
      <c r="Q50" s="112"/>
      <c r="R50" s="70"/>
      <c r="S50" s="367"/>
      <c r="T50" s="368"/>
      <c r="U50" s="366"/>
      <c r="V50" s="402"/>
      <c r="W50" s="174"/>
      <c r="X50" s="412"/>
      <c r="Y50" s="167"/>
      <c r="Z50" s="128">
        <v>105.02</v>
      </c>
      <c r="AA50" s="224"/>
    </row>
    <row r="51" spans="1:28" s="223" customFormat="1" ht="27" customHeight="1" x14ac:dyDescent="0.25">
      <c r="A51" s="36"/>
      <c r="B51" s="15"/>
      <c r="C51" s="65"/>
      <c r="D51" s="30"/>
      <c r="E51" s="67"/>
      <c r="F51" s="67"/>
      <c r="G51" s="72"/>
      <c r="H51" s="191"/>
      <c r="I51" s="107"/>
      <c r="J51" s="104"/>
      <c r="K51" s="82"/>
      <c r="L51" s="93"/>
      <c r="M51" s="107"/>
      <c r="N51" s="67"/>
      <c r="O51" s="107"/>
      <c r="P51" s="67"/>
      <c r="Q51" s="113"/>
      <c r="R51" s="67"/>
      <c r="S51" s="358"/>
      <c r="T51" s="363"/>
      <c r="U51" s="359"/>
      <c r="V51" s="404"/>
      <c r="W51" s="173"/>
      <c r="X51" s="408"/>
      <c r="Y51" s="166"/>
      <c r="Z51" s="130"/>
      <c r="AA51" s="224"/>
    </row>
    <row r="52" spans="1:28" s="223" customFormat="1" ht="27" customHeight="1" x14ac:dyDescent="0.25">
      <c r="A52" s="37">
        <v>21</v>
      </c>
      <c r="B52" s="37" t="s">
        <v>133</v>
      </c>
      <c r="C52" s="169">
        <v>-1.9E-2</v>
      </c>
      <c r="D52" s="177">
        <v>1E-3</v>
      </c>
      <c r="E52" s="63">
        <v>-700</v>
      </c>
      <c r="F52" s="63">
        <v>-12800</v>
      </c>
      <c r="G52" s="73">
        <f>SUM(E52:F52)</f>
        <v>-13500</v>
      </c>
      <c r="H52" s="60"/>
      <c r="I52" s="108" t="s">
        <v>168</v>
      </c>
      <c r="J52" s="103">
        <v>-200</v>
      </c>
      <c r="K52" s="86">
        <f>SUM(J50:J52)</f>
        <v>-200</v>
      </c>
      <c r="L52" s="87"/>
      <c r="M52" s="108"/>
      <c r="N52" s="63"/>
      <c r="O52" s="108" t="s">
        <v>86</v>
      </c>
      <c r="P52" s="63">
        <v>-100</v>
      </c>
      <c r="Q52" s="225">
        <f>SUM(N50:N52)+SUM(P50:P52)</f>
        <v>-100</v>
      </c>
      <c r="R52" s="63">
        <v>-13800</v>
      </c>
      <c r="S52" s="360">
        <v>4820100</v>
      </c>
      <c r="T52" s="361">
        <v>4208400</v>
      </c>
      <c r="U52" s="362">
        <v>4206300</v>
      </c>
      <c r="V52" s="405">
        <v>-9.2999999999999999E-2</v>
      </c>
      <c r="W52" s="397">
        <v>-5.5E-2</v>
      </c>
      <c r="X52" s="406">
        <v>-0.04</v>
      </c>
      <c r="Y52" s="165">
        <v>0.03</v>
      </c>
      <c r="Z52" s="129">
        <v>105.52</v>
      </c>
      <c r="AA52" s="224"/>
    </row>
    <row r="53" spans="1:28" ht="27" customHeight="1" x14ac:dyDescent="0.25">
      <c r="A53" s="36"/>
      <c r="B53" s="15"/>
      <c r="C53" s="180"/>
      <c r="D53" s="30">
        <v>-7.0000000000000007E-2</v>
      </c>
      <c r="E53" s="67"/>
      <c r="F53" s="67"/>
      <c r="G53" s="72"/>
      <c r="H53" s="185"/>
      <c r="I53" s="107"/>
      <c r="J53" s="104"/>
      <c r="K53" s="82"/>
      <c r="L53" s="93"/>
      <c r="M53" s="107"/>
      <c r="N53" s="67"/>
      <c r="O53" s="107" t="s">
        <v>178</v>
      </c>
      <c r="P53" s="67">
        <v>20000</v>
      </c>
      <c r="Q53" s="188"/>
      <c r="R53" s="67"/>
      <c r="S53" s="378"/>
      <c r="T53" s="379"/>
      <c r="U53" s="364"/>
      <c r="V53" s="197"/>
      <c r="W53" s="173"/>
      <c r="X53" s="403"/>
      <c r="Y53" s="166"/>
      <c r="Z53" s="130">
        <v>104.48</v>
      </c>
      <c r="AA53" s="224"/>
      <c r="AB53" s="222"/>
    </row>
    <row r="54" spans="1:28" ht="27" customHeight="1" x14ac:dyDescent="0.25">
      <c r="A54" s="36"/>
      <c r="B54" s="12"/>
      <c r="C54" s="180"/>
      <c r="D54" s="30"/>
      <c r="E54" s="67"/>
      <c r="F54" s="67"/>
      <c r="G54" s="72"/>
      <c r="H54" s="185"/>
      <c r="I54" s="107"/>
      <c r="J54" s="104"/>
      <c r="K54" s="82"/>
      <c r="L54" s="93"/>
      <c r="M54" s="107"/>
      <c r="N54" s="99"/>
      <c r="O54" s="107" t="s">
        <v>82</v>
      </c>
      <c r="P54" s="67">
        <v>12600</v>
      </c>
      <c r="Q54" s="188"/>
      <c r="R54" s="67"/>
      <c r="S54" s="378"/>
      <c r="T54" s="379"/>
      <c r="U54" s="364"/>
      <c r="V54" s="197"/>
      <c r="W54" s="173"/>
      <c r="X54" s="403"/>
      <c r="Y54" s="166"/>
      <c r="Z54" s="130"/>
      <c r="AA54" s="224"/>
      <c r="AB54" s="222"/>
    </row>
    <row r="55" spans="1:28" ht="27" customHeight="1" x14ac:dyDescent="0.25">
      <c r="A55" s="36"/>
      <c r="B55" s="12"/>
      <c r="C55" s="180"/>
      <c r="D55" s="30"/>
      <c r="E55" s="67"/>
      <c r="F55" s="67"/>
      <c r="G55" s="72"/>
      <c r="H55" s="185"/>
      <c r="I55" s="107" t="s">
        <v>168</v>
      </c>
      <c r="J55" s="104">
        <v>-200</v>
      </c>
      <c r="K55" s="82"/>
      <c r="L55" s="93"/>
      <c r="M55" s="107"/>
      <c r="N55" s="99"/>
      <c r="O55" s="107" t="s">
        <v>173</v>
      </c>
      <c r="P55" s="67">
        <v>2000</v>
      </c>
      <c r="Q55" s="188"/>
      <c r="R55" s="67"/>
      <c r="S55" s="378"/>
      <c r="T55" s="379"/>
      <c r="U55" s="364"/>
      <c r="V55" s="197"/>
      <c r="W55" s="173"/>
      <c r="X55" s="403"/>
      <c r="Y55" s="166"/>
      <c r="Z55" s="130"/>
      <c r="AA55" s="224"/>
      <c r="AB55" s="222"/>
    </row>
    <row r="56" spans="1:28" s="223" customFormat="1" ht="27" customHeight="1" x14ac:dyDescent="0.25">
      <c r="A56" s="37">
        <v>22</v>
      </c>
      <c r="B56" s="189" t="s">
        <v>134</v>
      </c>
      <c r="C56" s="169">
        <v>-1.7000000000000001E-2</v>
      </c>
      <c r="D56" s="317">
        <v>1E-3</v>
      </c>
      <c r="E56" s="63">
        <v>-1600</v>
      </c>
      <c r="F56" s="63">
        <v>2900</v>
      </c>
      <c r="G56" s="73">
        <f>SUM(E56:F56)</f>
        <v>1300</v>
      </c>
      <c r="H56" s="190"/>
      <c r="I56" s="108" t="s">
        <v>86</v>
      </c>
      <c r="J56" s="103">
        <v>100</v>
      </c>
      <c r="K56" s="86">
        <f>SUM(J53:J56)</f>
        <v>-100</v>
      </c>
      <c r="L56" s="87"/>
      <c r="M56" s="108"/>
      <c r="N56" s="63"/>
      <c r="O56" s="108" t="s">
        <v>86</v>
      </c>
      <c r="P56" s="63">
        <v>-300</v>
      </c>
      <c r="Q56" s="225">
        <f>SUM(N53:N56)+SUM(P53:P56)</f>
        <v>34300</v>
      </c>
      <c r="R56" s="63">
        <v>35500</v>
      </c>
      <c r="S56" s="360">
        <v>4855600</v>
      </c>
      <c r="T56" s="361">
        <v>4244200</v>
      </c>
      <c r="U56" s="362">
        <v>4243700</v>
      </c>
      <c r="V56" s="410">
        <v>-9.2999999999999999E-2</v>
      </c>
      <c r="W56" s="401">
        <v>-5.5E-2</v>
      </c>
      <c r="X56" s="406">
        <v>-0.04</v>
      </c>
      <c r="Y56" s="165">
        <v>0.03</v>
      </c>
      <c r="Z56" s="129">
        <v>104.75</v>
      </c>
      <c r="AA56" s="224"/>
    </row>
    <row r="57" spans="1:28" s="223" customFormat="1" ht="27" customHeight="1" x14ac:dyDescent="0.25">
      <c r="A57" s="36"/>
      <c r="B57" s="15"/>
      <c r="C57" s="65"/>
      <c r="D57" s="30">
        <v>-7.0000000000000007E-2</v>
      </c>
      <c r="E57" s="67"/>
      <c r="F57" s="67"/>
      <c r="G57" s="72"/>
      <c r="H57" s="61"/>
      <c r="I57" s="107" t="s">
        <v>168</v>
      </c>
      <c r="J57" s="104">
        <v>-300</v>
      </c>
      <c r="K57" s="82"/>
      <c r="L57" s="93"/>
      <c r="M57" s="107"/>
      <c r="N57" s="67"/>
      <c r="O57" s="107"/>
      <c r="P57" s="67"/>
      <c r="Q57" s="113"/>
      <c r="R57" s="67"/>
      <c r="S57" s="358"/>
      <c r="T57" s="363"/>
      <c r="U57" s="359"/>
      <c r="V57" s="404"/>
      <c r="W57" s="173"/>
      <c r="X57" s="408"/>
      <c r="Y57" s="166"/>
      <c r="Z57" s="217">
        <v>104.65</v>
      </c>
      <c r="AA57" s="224"/>
    </row>
    <row r="58" spans="1:28" s="223" customFormat="1" ht="27" customHeight="1" x14ac:dyDescent="0.25">
      <c r="A58" s="36"/>
      <c r="B58" s="15"/>
      <c r="C58" s="65"/>
      <c r="D58" s="30"/>
      <c r="E58" s="67"/>
      <c r="F58" s="67"/>
      <c r="G58" s="72"/>
      <c r="H58" s="61"/>
      <c r="I58" s="107" t="s">
        <v>173</v>
      </c>
      <c r="J58" s="104">
        <v>-600</v>
      </c>
      <c r="K58" s="82"/>
      <c r="L58" s="93"/>
      <c r="M58" s="107"/>
      <c r="N58" s="67"/>
      <c r="O58" s="107" t="s">
        <v>86</v>
      </c>
      <c r="P58" s="67">
        <v>-500</v>
      </c>
      <c r="Q58" s="113"/>
      <c r="R58" s="67"/>
      <c r="S58" s="358"/>
      <c r="T58" s="363"/>
      <c r="U58" s="359"/>
      <c r="V58" s="404"/>
      <c r="W58" s="173"/>
      <c r="X58" s="408"/>
      <c r="Y58" s="166"/>
      <c r="Z58" s="217"/>
      <c r="AA58" s="224"/>
    </row>
    <row r="59" spans="1:28" s="223" customFormat="1" ht="27" customHeight="1" x14ac:dyDescent="0.25">
      <c r="A59" s="37">
        <v>23</v>
      </c>
      <c r="B59" s="19" t="s">
        <v>135</v>
      </c>
      <c r="C59" s="169">
        <v>-1.2E-2</v>
      </c>
      <c r="D59" s="177">
        <v>1E-3</v>
      </c>
      <c r="E59" s="63">
        <v>-900</v>
      </c>
      <c r="F59" s="63">
        <v>13600</v>
      </c>
      <c r="G59" s="73">
        <f>SUM(E59:F59)</f>
        <v>12700</v>
      </c>
      <c r="H59" s="60"/>
      <c r="I59" s="108" t="s">
        <v>86</v>
      </c>
      <c r="J59" s="103">
        <v>300</v>
      </c>
      <c r="K59" s="86">
        <f>SUM(J57:J59)</f>
        <v>-600</v>
      </c>
      <c r="L59" s="87"/>
      <c r="M59" s="108"/>
      <c r="N59" s="63"/>
      <c r="O59" s="108" t="s">
        <v>195</v>
      </c>
      <c r="P59" s="63">
        <v>27600</v>
      </c>
      <c r="Q59" s="225">
        <f>SUM(N57:N59)+SUM(P57:P59)</f>
        <v>27100</v>
      </c>
      <c r="R59" s="63">
        <v>39200</v>
      </c>
      <c r="S59" s="360">
        <v>4894800</v>
      </c>
      <c r="T59" s="361">
        <v>4279800</v>
      </c>
      <c r="U59" s="362">
        <v>4279500</v>
      </c>
      <c r="V59" s="410">
        <v>-9.2999999999999999E-2</v>
      </c>
      <c r="W59" s="397">
        <v>-5.5E-2</v>
      </c>
      <c r="X59" s="406">
        <v>-3.5000000000000003E-2</v>
      </c>
      <c r="Y59" s="165">
        <v>3.5000000000000003E-2</v>
      </c>
      <c r="Z59" s="218">
        <v>104.93</v>
      </c>
      <c r="AA59" s="224"/>
    </row>
    <row r="60" spans="1:28" s="223" customFormat="1" ht="27" customHeight="1" x14ac:dyDescent="0.25">
      <c r="A60" s="39"/>
      <c r="B60" s="15"/>
      <c r="C60" s="64"/>
      <c r="D60" s="139">
        <v>-6.5000000000000002E-2</v>
      </c>
      <c r="E60" s="70"/>
      <c r="F60" s="70"/>
      <c r="G60" s="76"/>
      <c r="H60" s="126"/>
      <c r="I60" s="123"/>
      <c r="J60" s="104"/>
      <c r="K60" s="78"/>
      <c r="L60" s="105"/>
      <c r="M60" s="107"/>
      <c r="N60" s="70"/>
      <c r="O60" s="107"/>
      <c r="P60" s="70"/>
      <c r="Q60" s="112"/>
      <c r="R60" s="70"/>
      <c r="S60" s="367"/>
      <c r="T60" s="368"/>
      <c r="U60" s="366"/>
      <c r="V60" s="402"/>
      <c r="W60" s="174"/>
      <c r="X60" s="412"/>
      <c r="Y60" s="167"/>
      <c r="Z60" s="128">
        <v>104.66</v>
      </c>
      <c r="AA60" s="224"/>
    </row>
    <row r="61" spans="1:28" s="223" customFormat="1" ht="27" customHeight="1" x14ac:dyDescent="0.25">
      <c r="A61" s="36"/>
      <c r="B61" s="15"/>
      <c r="C61" s="65"/>
      <c r="D61" s="30"/>
      <c r="E61" s="67"/>
      <c r="F61" s="67"/>
      <c r="G61" s="72"/>
      <c r="H61" s="191"/>
      <c r="I61" s="107" t="s">
        <v>168</v>
      </c>
      <c r="J61" s="104">
        <v>-100</v>
      </c>
      <c r="K61" s="82"/>
      <c r="L61" s="93"/>
      <c r="M61" s="107"/>
      <c r="N61" s="67"/>
      <c r="O61" s="107" t="s">
        <v>85</v>
      </c>
      <c r="P61" s="67">
        <v>200</v>
      </c>
      <c r="Q61" s="113"/>
      <c r="R61" s="67"/>
      <c r="S61" s="358"/>
      <c r="T61" s="363"/>
      <c r="U61" s="359"/>
      <c r="V61" s="404"/>
      <c r="W61" s="173"/>
      <c r="X61" s="408"/>
      <c r="Y61" s="166"/>
      <c r="Z61" s="130"/>
      <c r="AA61" s="224"/>
    </row>
    <row r="62" spans="1:28" s="223" customFormat="1" ht="27" customHeight="1" x14ac:dyDescent="0.25">
      <c r="A62" s="37">
        <v>26</v>
      </c>
      <c r="B62" s="37" t="s">
        <v>127</v>
      </c>
      <c r="C62" s="169">
        <v>-1.6E-2</v>
      </c>
      <c r="D62" s="177">
        <v>1E-3</v>
      </c>
      <c r="E62" s="63">
        <v>-100</v>
      </c>
      <c r="F62" s="63">
        <v>-45600</v>
      </c>
      <c r="G62" s="73">
        <f>SUM(E62:F62)</f>
        <v>-45700</v>
      </c>
      <c r="H62" s="60"/>
      <c r="I62" s="108" t="s">
        <v>86</v>
      </c>
      <c r="J62" s="103">
        <v>500</v>
      </c>
      <c r="K62" s="86">
        <f>SUM(J60:J62)</f>
        <v>400</v>
      </c>
      <c r="L62" s="87"/>
      <c r="M62" s="108"/>
      <c r="N62" s="63"/>
      <c r="O62" s="108" t="s">
        <v>86</v>
      </c>
      <c r="P62" s="63">
        <v>-700</v>
      </c>
      <c r="Q62" s="225">
        <f>SUM(N60:N62)+SUM(P60:P62)</f>
        <v>-500</v>
      </c>
      <c r="R62" s="63">
        <v>-45800</v>
      </c>
      <c r="S62" s="360">
        <v>4849000</v>
      </c>
      <c r="T62" s="361">
        <v>4272100</v>
      </c>
      <c r="U62" s="362">
        <v>4271700</v>
      </c>
      <c r="V62" s="405">
        <v>-8.2000000000000003E-2</v>
      </c>
      <c r="W62" s="397">
        <v>-5.5E-2</v>
      </c>
      <c r="X62" s="406">
        <v>-0.04</v>
      </c>
      <c r="Y62" s="165">
        <v>0.03</v>
      </c>
      <c r="Z62" s="129">
        <v>104.97</v>
      </c>
      <c r="AA62" s="224"/>
    </row>
    <row r="63" spans="1:28" s="223" customFormat="1" ht="27" customHeight="1" x14ac:dyDescent="0.25">
      <c r="A63" s="36"/>
      <c r="B63" s="15"/>
      <c r="C63" s="180"/>
      <c r="D63" s="30">
        <v>-6.5000000000000002E-2</v>
      </c>
      <c r="E63" s="67"/>
      <c r="F63" s="67"/>
      <c r="G63" s="72"/>
      <c r="H63" s="61"/>
      <c r="I63" s="107"/>
      <c r="J63" s="104"/>
      <c r="K63" s="82"/>
      <c r="L63" s="93"/>
      <c r="M63" s="107"/>
      <c r="N63" s="67"/>
      <c r="O63" s="107" t="s">
        <v>82</v>
      </c>
      <c r="P63" s="67">
        <v>9400</v>
      </c>
      <c r="Q63" s="82"/>
      <c r="R63" s="67"/>
      <c r="S63" s="378"/>
      <c r="T63" s="379"/>
      <c r="U63" s="364"/>
      <c r="V63" s="197"/>
      <c r="W63" s="173"/>
      <c r="X63" s="403"/>
      <c r="Y63" s="166"/>
      <c r="Z63" s="130">
        <v>104.68</v>
      </c>
      <c r="AA63" s="224"/>
    </row>
    <row r="64" spans="1:28" s="223" customFormat="1" ht="27" customHeight="1" x14ac:dyDescent="0.25">
      <c r="A64" s="36"/>
      <c r="B64" s="15"/>
      <c r="C64" s="180"/>
      <c r="D64" s="30"/>
      <c r="E64" s="67"/>
      <c r="F64" s="67"/>
      <c r="G64" s="72"/>
      <c r="H64" s="61"/>
      <c r="I64" s="107" t="s">
        <v>168</v>
      </c>
      <c r="J64" s="104">
        <v>-200</v>
      </c>
      <c r="K64" s="82"/>
      <c r="L64" s="93"/>
      <c r="M64" s="107"/>
      <c r="N64" s="67"/>
      <c r="O64" s="107" t="s">
        <v>85</v>
      </c>
      <c r="P64" s="67">
        <v>300</v>
      </c>
      <c r="Q64" s="82"/>
      <c r="R64" s="67"/>
      <c r="S64" s="378"/>
      <c r="T64" s="379"/>
      <c r="U64" s="364"/>
      <c r="V64" s="197"/>
      <c r="W64" s="173"/>
      <c r="X64" s="403"/>
      <c r="Y64" s="166"/>
      <c r="Z64" s="130"/>
      <c r="AA64" s="224"/>
    </row>
    <row r="65" spans="1:28" s="223" customFormat="1" ht="27" customHeight="1" x14ac:dyDescent="0.25">
      <c r="A65" s="37">
        <v>27</v>
      </c>
      <c r="B65" s="19" t="s">
        <v>130</v>
      </c>
      <c r="C65" s="169">
        <v>-1.9E-2</v>
      </c>
      <c r="D65" s="177">
        <v>1E-3</v>
      </c>
      <c r="E65" s="63">
        <v>-100</v>
      </c>
      <c r="F65" s="63">
        <v>5400</v>
      </c>
      <c r="G65" s="73">
        <f>SUM(E65:F65)</f>
        <v>5300</v>
      </c>
      <c r="H65" s="60"/>
      <c r="I65" s="108" t="s">
        <v>86</v>
      </c>
      <c r="J65" s="103">
        <v>700</v>
      </c>
      <c r="K65" s="86">
        <f>SUM(J63:J65)</f>
        <v>500</v>
      </c>
      <c r="L65" s="87"/>
      <c r="M65" s="108"/>
      <c r="N65" s="63"/>
      <c r="O65" s="108" t="s">
        <v>86</v>
      </c>
      <c r="P65" s="103">
        <v>-200</v>
      </c>
      <c r="Q65" s="225">
        <f>SUM(N63:N65)+SUM(P63:P65)</f>
        <v>9500</v>
      </c>
      <c r="R65" s="63">
        <v>15300</v>
      </c>
      <c r="S65" s="360">
        <v>4864300</v>
      </c>
      <c r="T65" s="361">
        <v>4273900</v>
      </c>
      <c r="U65" s="362">
        <v>4273500</v>
      </c>
      <c r="V65" s="405">
        <v>-8.7999999999999995E-2</v>
      </c>
      <c r="W65" s="397">
        <v>-5.5E-2</v>
      </c>
      <c r="X65" s="407">
        <v>-4.4999999999999998E-2</v>
      </c>
      <c r="Y65" s="165">
        <v>2.5000000000000001E-2</v>
      </c>
      <c r="Z65" s="129">
        <v>104.89</v>
      </c>
      <c r="AA65" s="224"/>
    </row>
    <row r="66" spans="1:28" s="223" customFormat="1" ht="27" customHeight="1" x14ac:dyDescent="0.25">
      <c r="A66" s="36"/>
      <c r="B66" s="15"/>
      <c r="C66" s="180"/>
      <c r="D66" s="30">
        <v>-6.5000000000000002E-2</v>
      </c>
      <c r="E66" s="67"/>
      <c r="F66" s="67"/>
      <c r="G66" s="72"/>
      <c r="H66" s="61"/>
      <c r="I66" s="107"/>
      <c r="J66" s="104"/>
      <c r="K66" s="82"/>
      <c r="L66" s="93"/>
      <c r="M66" s="107"/>
      <c r="N66" s="67"/>
      <c r="O66" s="107" t="s">
        <v>178</v>
      </c>
      <c r="P66" s="67">
        <v>25000</v>
      </c>
      <c r="Q66" s="82"/>
      <c r="R66" s="67"/>
      <c r="S66" s="378"/>
      <c r="T66" s="379"/>
      <c r="U66" s="364"/>
      <c r="V66" s="197"/>
      <c r="W66" s="173"/>
      <c r="X66" s="403"/>
      <c r="Y66" s="166"/>
      <c r="Z66" s="130">
        <v>104.16</v>
      </c>
      <c r="AA66" s="224"/>
    </row>
    <row r="67" spans="1:28" s="223" customFormat="1" ht="27" customHeight="1" x14ac:dyDescent="0.25">
      <c r="A67" s="36"/>
      <c r="B67" s="15"/>
      <c r="C67" s="180"/>
      <c r="D67" s="30"/>
      <c r="E67" s="67"/>
      <c r="F67" s="67"/>
      <c r="G67" s="72"/>
      <c r="H67" s="61"/>
      <c r="I67" s="107" t="s">
        <v>168</v>
      </c>
      <c r="J67" s="104">
        <v>-200</v>
      </c>
      <c r="K67" s="82"/>
      <c r="L67" s="93"/>
      <c r="M67" s="107"/>
      <c r="N67" s="67"/>
      <c r="O67" s="107" t="s">
        <v>85</v>
      </c>
      <c r="P67" s="67">
        <v>200</v>
      </c>
      <c r="Q67" s="82"/>
      <c r="R67" s="67"/>
      <c r="S67" s="378"/>
      <c r="T67" s="379"/>
      <c r="U67" s="364"/>
      <c r="V67" s="197"/>
      <c r="W67" s="173"/>
      <c r="X67" s="403"/>
      <c r="Y67" s="166"/>
      <c r="Z67" s="130"/>
      <c r="AA67" s="224"/>
    </row>
    <row r="68" spans="1:28" s="223" customFormat="1" ht="27" customHeight="1" x14ac:dyDescent="0.25">
      <c r="A68" s="36">
        <v>28</v>
      </c>
      <c r="B68" s="189" t="s">
        <v>133</v>
      </c>
      <c r="C68" s="180">
        <v>-2.4E-2</v>
      </c>
      <c r="D68" s="30">
        <v>1E-3</v>
      </c>
      <c r="E68" s="67">
        <v>-500</v>
      </c>
      <c r="F68" s="67">
        <v>2400</v>
      </c>
      <c r="G68" s="72">
        <f>SUM(E68:F68)</f>
        <v>1900</v>
      </c>
      <c r="H68" s="61"/>
      <c r="I68" s="107" t="s">
        <v>86</v>
      </c>
      <c r="J68" s="103">
        <v>200</v>
      </c>
      <c r="K68" s="82">
        <f>SUM(J66:J68)</f>
        <v>0</v>
      </c>
      <c r="L68" s="387"/>
      <c r="M68" s="108"/>
      <c r="N68" s="67"/>
      <c r="O68" s="108" t="s">
        <v>86</v>
      </c>
      <c r="P68" s="67">
        <v>-300</v>
      </c>
      <c r="Q68" s="225">
        <f>SUM(N66:N68)+SUM(P66:P68)+L68</f>
        <v>24900</v>
      </c>
      <c r="R68" s="67">
        <v>26800</v>
      </c>
      <c r="S68" s="378">
        <v>4891100</v>
      </c>
      <c r="T68" s="379">
        <v>4288300</v>
      </c>
      <c r="U68" s="364">
        <v>4288000</v>
      </c>
      <c r="V68" s="415">
        <v>-0.09</v>
      </c>
      <c r="W68" s="398">
        <v>-5.5E-2</v>
      </c>
      <c r="X68" s="403">
        <v>-0.05</v>
      </c>
      <c r="Y68" s="166">
        <v>0.02</v>
      </c>
      <c r="Z68" s="130">
        <v>104.56</v>
      </c>
      <c r="AA68" s="224"/>
    </row>
    <row r="69" spans="1:28" s="223" customFormat="1" ht="27" customHeight="1" x14ac:dyDescent="0.25">
      <c r="A69" s="39"/>
      <c r="B69" s="15"/>
      <c r="C69" s="64"/>
      <c r="D69" s="139">
        <v>-6.5000000000000002E-2</v>
      </c>
      <c r="E69" s="70"/>
      <c r="F69" s="70"/>
      <c r="G69" s="76"/>
      <c r="H69" s="126"/>
      <c r="I69" s="123"/>
      <c r="J69" s="104"/>
      <c r="K69" s="78"/>
      <c r="L69" s="105"/>
      <c r="M69" s="107"/>
      <c r="N69" s="70"/>
      <c r="O69" s="107"/>
      <c r="P69" s="70"/>
      <c r="Q69" s="112"/>
      <c r="R69" s="70"/>
      <c r="S69" s="367"/>
      <c r="T69" s="368"/>
      <c r="U69" s="366"/>
      <c r="V69" s="402"/>
      <c r="W69" s="174"/>
      <c r="X69" s="412"/>
      <c r="Y69" s="167"/>
      <c r="Z69" s="128">
        <v>104.27</v>
      </c>
      <c r="AA69" s="224"/>
    </row>
    <row r="70" spans="1:28" s="223" customFormat="1" ht="27" customHeight="1" x14ac:dyDescent="0.25">
      <c r="A70" s="36"/>
      <c r="B70" s="15"/>
      <c r="C70" s="65"/>
      <c r="D70" s="30"/>
      <c r="E70" s="67"/>
      <c r="F70" s="67"/>
      <c r="G70" s="72"/>
      <c r="H70" s="191"/>
      <c r="I70" s="107" t="s">
        <v>168</v>
      </c>
      <c r="J70" s="104">
        <v>-200</v>
      </c>
      <c r="K70" s="82"/>
      <c r="L70" s="93"/>
      <c r="M70" s="107"/>
      <c r="N70" s="67"/>
      <c r="O70" s="107" t="s">
        <v>168</v>
      </c>
      <c r="P70" s="67">
        <v>6000</v>
      </c>
      <c r="Q70" s="113"/>
      <c r="R70" s="67"/>
      <c r="S70" s="358"/>
      <c r="T70" s="363"/>
      <c r="U70" s="359"/>
      <c r="V70" s="404"/>
      <c r="W70" s="173"/>
      <c r="X70" s="408"/>
      <c r="Y70" s="166"/>
      <c r="Z70" s="130"/>
      <c r="AA70" s="224"/>
    </row>
    <row r="71" spans="1:28" s="223" customFormat="1" ht="27" customHeight="1" x14ac:dyDescent="0.25">
      <c r="A71" s="37">
        <v>29</v>
      </c>
      <c r="B71" s="37" t="s">
        <v>134</v>
      </c>
      <c r="C71" s="169">
        <v>-2.5999999999999999E-2</v>
      </c>
      <c r="D71" s="177">
        <v>1E-3</v>
      </c>
      <c r="E71" s="63">
        <v>-900</v>
      </c>
      <c r="F71" s="63">
        <v>300</v>
      </c>
      <c r="G71" s="73">
        <f>SUM(E71:F71)</f>
        <v>-600</v>
      </c>
      <c r="H71" s="60"/>
      <c r="I71" s="108" t="s">
        <v>86</v>
      </c>
      <c r="J71" s="103">
        <v>300</v>
      </c>
      <c r="K71" s="86">
        <f>SUM(J69:J71)</f>
        <v>100</v>
      </c>
      <c r="L71" s="87"/>
      <c r="M71" s="108"/>
      <c r="N71" s="63"/>
      <c r="O71" s="108" t="s">
        <v>86</v>
      </c>
      <c r="P71" s="63">
        <v>-200</v>
      </c>
      <c r="Q71" s="225">
        <f>SUM(N69:N71)+SUM(P69:P71)</f>
        <v>5800</v>
      </c>
      <c r="R71" s="63">
        <v>5300</v>
      </c>
      <c r="S71" s="360">
        <v>4896400</v>
      </c>
      <c r="T71" s="361">
        <v>4279200</v>
      </c>
      <c r="U71" s="362">
        <v>4278900</v>
      </c>
      <c r="V71" s="405">
        <v>-0.09</v>
      </c>
      <c r="W71" s="397">
        <v>-5.5E-2</v>
      </c>
      <c r="X71" s="406">
        <v>-0.04</v>
      </c>
      <c r="Y71" s="165">
        <v>2.5000000000000001E-2</v>
      </c>
      <c r="Z71" s="129">
        <v>104.5</v>
      </c>
      <c r="AA71" s="224"/>
    </row>
    <row r="72" spans="1:28" s="223" customFormat="1" ht="27" customHeight="1" x14ac:dyDescent="0.25">
      <c r="A72" s="36"/>
      <c r="B72" s="15"/>
      <c r="C72" s="180"/>
      <c r="D72" s="30">
        <v>-0.15</v>
      </c>
      <c r="E72" s="67"/>
      <c r="F72" s="67"/>
      <c r="G72" s="72"/>
      <c r="H72" s="61"/>
      <c r="I72" s="123" t="s">
        <v>168</v>
      </c>
      <c r="J72" s="104">
        <v>-4700</v>
      </c>
      <c r="K72" s="82"/>
      <c r="L72" s="93"/>
      <c r="M72" s="107"/>
      <c r="N72" s="67"/>
      <c r="O72" s="107"/>
      <c r="P72" s="67"/>
      <c r="Q72" s="82"/>
      <c r="R72" s="67"/>
      <c r="S72" s="378"/>
      <c r="T72" s="379"/>
      <c r="U72" s="364"/>
      <c r="V72" s="197"/>
      <c r="W72" s="173"/>
      <c r="X72" s="403"/>
      <c r="Y72" s="166"/>
      <c r="Z72" s="130">
        <v>104.13</v>
      </c>
      <c r="AA72" s="224"/>
    </row>
    <row r="73" spans="1:28" s="223" customFormat="1" ht="27" customHeight="1" x14ac:dyDescent="0.25">
      <c r="A73" s="36"/>
      <c r="B73" s="15"/>
      <c r="C73" s="180"/>
      <c r="D73" s="30"/>
      <c r="E73" s="67"/>
      <c r="F73" s="67"/>
      <c r="G73" s="72"/>
      <c r="H73" s="61"/>
      <c r="I73" s="107" t="s">
        <v>173</v>
      </c>
      <c r="J73" s="104">
        <v>-100</v>
      </c>
      <c r="K73" s="82"/>
      <c r="L73" s="93"/>
      <c r="M73" s="107"/>
      <c r="N73" s="67"/>
      <c r="O73" s="107"/>
      <c r="P73" s="67"/>
      <c r="Q73" s="82"/>
      <c r="R73" s="67"/>
      <c r="S73" s="378"/>
      <c r="T73" s="379"/>
      <c r="U73" s="364"/>
      <c r="V73" s="197"/>
      <c r="W73" s="173"/>
      <c r="X73" s="403"/>
      <c r="Y73" s="166"/>
      <c r="Z73" s="130"/>
      <c r="AA73" s="224"/>
    </row>
    <row r="74" spans="1:28" s="223" customFormat="1" ht="27" customHeight="1" thickBot="1" x14ac:dyDescent="0.3">
      <c r="A74" s="37">
        <v>30</v>
      </c>
      <c r="B74" s="19" t="s">
        <v>135</v>
      </c>
      <c r="C74" s="169">
        <v>-2.9000000000000001E-2</v>
      </c>
      <c r="D74" s="177">
        <v>1E-3</v>
      </c>
      <c r="E74" s="63">
        <v>-500</v>
      </c>
      <c r="F74" s="63">
        <v>1200</v>
      </c>
      <c r="G74" s="73">
        <f>SUM(E74:F74)</f>
        <v>700</v>
      </c>
      <c r="H74" s="60"/>
      <c r="I74" s="108" t="s">
        <v>86</v>
      </c>
      <c r="J74" s="103">
        <v>200</v>
      </c>
      <c r="K74" s="86">
        <f>SUM(J72:J74)</f>
        <v>-4600</v>
      </c>
      <c r="L74" s="87"/>
      <c r="M74" s="108"/>
      <c r="N74" s="63"/>
      <c r="O74" s="108" t="s">
        <v>85</v>
      </c>
      <c r="P74" s="103">
        <v>700</v>
      </c>
      <c r="Q74" s="225">
        <f>SUM(N72:N74)+SUM(P72:P74)</f>
        <v>700</v>
      </c>
      <c r="R74" s="63">
        <v>-3200</v>
      </c>
      <c r="S74" s="360">
        <v>4893200</v>
      </c>
      <c r="T74" s="361">
        <v>4273600</v>
      </c>
      <c r="U74" s="362">
        <v>4273600</v>
      </c>
      <c r="V74" s="405">
        <v>-9.4E-2</v>
      </c>
      <c r="W74" s="397">
        <v>-5.5E-2</v>
      </c>
      <c r="X74" s="407">
        <v>-0.04</v>
      </c>
      <c r="Y74" s="165">
        <v>3.5000000000000003E-2</v>
      </c>
      <c r="Z74" s="129">
        <v>104.63</v>
      </c>
      <c r="AA74" s="224"/>
    </row>
    <row r="75" spans="1:28" ht="22.5" customHeight="1" x14ac:dyDescent="0.2">
      <c r="A75" s="291" t="s">
        <v>183</v>
      </c>
      <c r="B75" s="239"/>
      <c r="C75" s="240"/>
      <c r="D75" s="241"/>
      <c r="E75" s="233"/>
      <c r="F75" s="242"/>
      <c r="G75" s="242"/>
      <c r="H75" s="243"/>
      <c r="I75" s="233" t="s">
        <v>48</v>
      </c>
      <c r="J75" s="244"/>
      <c r="K75" s="245"/>
      <c r="L75" s="246"/>
      <c r="M75" s="235" t="s">
        <v>51</v>
      </c>
      <c r="N75" s="236"/>
      <c r="O75" s="235" t="s">
        <v>51</v>
      </c>
      <c r="P75" s="236"/>
      <c r="Q75" s="237" t="s">
        <v>50</v>
      </c>
      <c r="R75" s="247"/>
      <c r="S75" s="276"/>
      <c r="T75" s="249"/>
      <c r="U75" s="245"/>
      <c r="V75" s="250"/>
      <c r="W75" s="251"/>
      <c r="X75" s="252"/>
      <c r="Y75" s="253"/>
      <c r="Z75" s="254"/>
      <c r="AA75" s="222"/>
      <c r="AB75" s="222"/>
    </row>
    <row r="76" spans="1:28" ht="20.25" customHeight="1" thickBot="1" x14ac:dyDescent="0.25">
      <c r="A76" s="399" t="s">
        <v>184</v>
      </c>
      <c r="B76" s="255"/>
      <c r="C76" s="256">
        <v>-1.9545454545454553E-2</v>
      </c>
      <c r="D76" s="257"/>
      <c r="E76" s="238">
        <v>-3620</v>
      </c>
      <c r="F76" s="238">
        <v>-170034</v>
      </c>
      <c r="G76" s="238">
        <v>-173654</v>
      </c>
      <c r="H76" s="258"/>
      <c r="I76" s="432">
        <v>67391</v>
      </c>
      <c r="J76" s="433"/>
      <c r="K76" s="259"/>
      <c r="L76" s="260"/>
      <c r="M76" s="429">
        <v>-1000</v>
      </c>
      <c r="N76" s="430"/>
      <c r="O76" s="429">
        <v>45796</v>
      </c>
      <c r="P76" s="430"/>
      <c r="Q76" s="261">
        <v>44796</v>
      </c>
      <c r="R76" s="262"/>
      <c r="S76" s="392"/>
      <c r="T76" s="264"/>
      <c r="U76" s="265"/>
      <c r="V76" s="266">
        <f t="shared" ref="V76:Y76" si="0">AVERAGE(V10:V74)</f>
        <v>-0.11072727272727273</v>
      </c>
      <c r="W76" s="267">
        <f t="shared" si="0"/>
        <v>-5.5000000000000007E-2</v>
      </c>
      <c r="X76" s="268">
        <f t="shared" si="0"/>
        <v>-4.7045454545454564E-2</v>
      </c>
      <c r="Y76" s="268">
        <f t="shared" si="0"/>
        <v>2.5863636363636377E-2</v>
      </c>
      <c r="Z76" s="269">
        <f>AVERAGE(Z8:Z74)</f>
        <v>105.22750000000001</v>
      </c>
      <c r="AA76" s="222"/>
      <c r="AB76" s="222"/>
    </row>
    <row r="77" spans="1:28" ht="21.75" customHeight="1" x14ac:dyDescent="0.2">
      <c r="A77" s="291" t="s">
        <v>183</v>
      </c>
      <c r="B77" s="239"/>
      <c r="C77" s="232"/>
      <c r="D77" s="241"/>
      <c r="E77" s="270" t="s">
        <v>52</v>
      </c>
      <c r="F77" s="271"/>
      <c r="G77" s="243"/>
      <c r="H77" s="272"/>
      <c r="I77" s="234" t="s">
        <v>49</v>
      </c>
      <c r="J77" s="244"/>
      <c r="K77" s="245"/>
      <c r="L77" s="273"/>
      <c r="M77" s="235" t="s">
        <v>52</v>
      </c>
      <c r="N77" s="236"/>
      <c r="O77" s="235" t="s">
        <v>52</v>
      </c>
      <c r="P77" s="236"/>
      <c r="Q77" s="237" t="s">
        <v>53</v>
      </c>
      <c r="R77" s="274"/>
      <c r="S77" s="275"/>
      <c r="T77" s="249"/>
      <c r="U77" s="276"/>
      <c r="V77" s="277"/>
      <c r="W77" s="278"/>
      <c r="X77" s="279"/>
      <c r="Y77" s="277"/>
      <c r="Z77" s="280"/>
      <c r="AA77" s="222"/>
      <c r="AB77" s="222"/>
    </row>
    <row r="78" spans="1:28" ht="21" customHeight="1" thickBot="1" x14ac:dyDescent="0.25">
      <c r="A78" s="399" t="s">
        <v>185</v>
      </c>
      <c r="B78" s="255"/>
      <c r="C78" s="256">
        <v>-1.964516129032259E-2</v>
      </c>
      <c r="D78" s="257"/>
      <c r="E78" s="324">
        <v>1139348</v>
      </c>
      <c r="F78" s="281"/>
      <c r="G78" s="258"/>
      <c r="H78" s="282"/>
      <c r="I78" s="432">
        <v>80054</v>
      </c>
      <c r="J78" s="433"/>
      <c r="K78" s="259"/>
      <c r="L78" s="260"/>
      <c r="M78" s="429">
        <v>2801</v>
      </c>
      <c r="N78" s="430"/>
      <c r="O78" s="424">
        <v>1932968</v>
      </c>
      <c r="P78" s="425"/>
      <c r="Q78" s="283">
        <v>1935769</v>
      </c>
      <c r="R78" s="284"/>
      <c r="S78" s="285"/>
      <c r="T78" s="264"/>
      <c r="U78" s="286"/>
      <c r="V78" s="287"/>
      <c r="W78" s="288"/>
      <c r="X78" s="287"/>
      <c r="Y78" s="287"/>
      <c r="Z78" s="289"/>
      <c r="AA78" s="222"/>
      <c r="AB78" s="222"/>
    </row>
    <row r="79" spans="1:28" ht="15" customHeight="1" x14ac:dyDescent="0.15">
      <c r="A79" s="292"/>
      <c r="B79" s="292"/>
      <c r="C79" s="292"/>
      <c r="D79" s="292"/>
      <c r="E79" s="293" t="s">
        <v>36</v>
      </c>
      <c r="F79" s="294">
        <v>0.75</v>
      </c>
      <c r="G79" s="295" t="s">
        <v>144</v>
      </c>
      <c r="H79" s="292"/>
      <c r="I79" s="292"/>
      <c r="J79" s="296" t="s">
        <v>145</v>
      </c>
      <c r="K79" s="45">
        <v>1.4750000000000001</v>
      </c>
      <c r="L79" s="295" t="s">
        <v>146</v>
      </c>
      <c r="M79" s="297"/>
      <c r="N79" s="292"/>
      <c r="O79" s="400" t="s">
        <v>186</v>
      </c>
      <c r="P79" s="300"/>
      <c r="Q79" s="298"/>
      <c r="R79" s="298"/>
      <c r="S79" s="300"/>
      <c r="T79" s="300"/>
      <c r="U79" s="300" t="s">
        <v>187</v>
      </c>
      <c r="V79" s="301"/>
      <c r="W79" s="302"/>
      <c r="X79" s="302"/>
      <c r="Y79" s="332"/>
      <c r="Z79" s="292"/>
      <c r="AA79" s="222"/>
      <c r="AB79" s="222"/>
    </row>
    <row r="80" spans="1:28" ht="15" customHeight="1" x14ac:dyDescent="0.15">
      <c r="A80" s="292"/>
      <c r="B80" s="292"/>
      <c r="C80" s="292"/>
      <c r="D80" s="292"/>
      <c r="E80" s="292"/>
      <c r="F80" s="294">
        <v>0.5</v>
      </c>
      <c r="G80" s="295" t="s">
        <v>149</v>
      </c>
      <c r="H80" s="292"/>
      <c r="I80" s="292"/>
      <c r="J80" s="296" t="s">
        <v>150</v>
      </c>
      <c r="K80" s="42">
        <v>1</v>
      </c>
      <c r="L80" s="295" t="s">
        <v>209</v>
      </c>
      <c r="M80" s="292"/>
      <c r="N80" s="292"/>
      <c r="O80" s="298" t="s">
        <v>189</v>
      </c>
      <c r="P80" s="300"/>
      <c r="Q80" s="298"/>
      <c r="R80" s="298"/>
      <c r="S80" s="303"/>
      <c r="T80" s="303"/>
      <c r="U80" s="295" t="s">
        <v>190</v>
      </c>
      <c r="V80" s="335"/>
      <c r="W80" s="304"/>
      <c r="X80" s="304"/>
      <c r="Y80" s="393"/>
      <c r="Z80" s="292"/>
      <c r="AA80" s="222"/>
      <c r="AB80" s="222"/>
    </row>
    <row r="81" spans="1:28" ht="15" customHeight="1" x14ac:dyDescent="0.15">
      <c r="A81" s="292"/>
      <c r="B81" s="292"/>
      <c r="C81" s="292"/>
      <c r="D81" s="292"/>
      <c r="E81" s="292"/>
      <c r="F81" s="294">
        <v>0.3</v>
      </c>
      <c r="G81" s="295" t="s">
        <v>153</v>
      </c>
      <c r="H81" s="292"/>
      <c r="I81" s="292"/>
      <c r="J81" s="296"/>
      <c r="K81" s="42"/>
      <c r="L81" s="295"/>
      <c r="M81" s="292"/>
      <c r="N81" s="417"/>
      <c r="O81" s="300" t="s">
        <v>220</v>
      </c>
      <c r="P81" s="300"/>
      <c r="Q81" s="307"/>
      <c r="R81" s="308"/>
      <c r="S81" s="303"/>
      <c r="T81" s="303"/>
      <c r="U81" s="309" t="s">
        <v>191</v>
      </c>
      <c r="V81" s="301"/>
      <c r="W81" s="302"/>
      <c r="X81" s="302"/>
      <c r="Y81" s="305"/>
      <c r="Z81" s="292"/>
      <c r="AA81" s="222"/>
      <c r="AB81" s="222"/>
    </row>
    <row r="82" spans="1:28" ht="15" customHeight="1" x14ac:dyDescent="0.15">
      <c r="A82" s="22"/>
      <c r="B82" s="22"/>
      <c r="C82" s="22"/>
      <c r="D82" s="22"/>
      <c r="J82" s="431"/>
      <c r="K82" s="431"/>
      <c r="L82" s="25"/>
      <c r="M82" s="28"/>
      <c r="N82" s="417"/>
      <c r="O82" s="300" t="s">
        <v>192</v>
      </c>
      <c r="P82" s="337"/>
      <c r="Q82" s="338"/>
      <c r="R82" s="338"/>
      <c r="S82" s="416"/>
      <c r="T82" s="29"/>
      <c r="V82" s="146"/>
      <c r="W82" s="162"/>
      <c r="X82" s="162"/>
      <c r="Y82" s="162"/>
      <c r="Z82" s="162"/>
      <c r="AA82" s="164"/>
    </row>
    <row r="83" spans="1:28" x14ac:dyDescent="0.15">
      <c r="A83" s="339"/>
      <c r="B83" s="22"/>
      <c r="C83" s="22"/>
      <c r="D83" s="22"/>
      <c r="K83" s="23"/>
      <c r="L83" s="340"/>
      <c r="M83" s="28"/>
      <c r="N83" s="417"/>
      <c r="O83" s="22"/>
      <c r="P83" s="27"/>
      <c r="Q83" s="25"/>
      <c r="R83" s="28"/>
      <c r="S83" s="416"/>
      <c r="T83" s="29"/>
      <c r="V83" s="146"/>
      <c r="W83" s="162"/>
      <c r="X83" s="162"/>
      <c r="Y83" s="162"/>
      <c r="Z83" s="162"/>
      <c r="AA83" s="163"/>
    </row>
    <row r="84" spans="1:28" x14ac:dyDescent="0.15">
      <c r="C84" s="1"/>
      <c r="J84" s="4"/>
      <c r="K84" s="23"/>
      <c r="N84" s="417"/>
      <c r="O84" s="416"/>
    </row>
    <row r="85" spans="1:28" ht="14.25" x14ac:dyDescent="0.15">
      <c r="C85" s="50"/>
      <c r="D85" s="22"/>
      <c r="N85" s="417"/>
      <c r="P85" s="24"/>
      <c r="Q85" s="25"/>
      <c r="R85" s="26"/>
      <c r="S85" s="22"/>
    </row>
    <row r="86" spans="1:28" ht="14.25" x14ac:dyDescent="0.15">
      <c r="C86" s="50"/>
      <c r="E86" s="22"/>
      <c r="I86" s="29"/>
      <c r="O86" s="41"/>
    </row>
    <row r="87" spans="1:28" ht="14.25" x14ac:dyDescent="0.15">
      <c r="C87" s="50"/>
      <c r="E87" s="23"/>
      <c r="F87" s="27"/>
      <c r="G87" s="25"/>
      <c r="H87" s="28"/>
      <c r="I87" s="29"/>
    </row>
    <row r="88" spans="1:28" ht="14.25" x14ac:dyDescent="0.15">
      <c r="C88" s="50"/>
      <c r="E88" s="22"/>
      <c r="F88" s="27"/>
      <c r="G88" s="25"/>
      <c r="H88" s="28"/>
      <c r="I88" s="416"/>
    </row>
    <row r="89" spans="1:28" ht="14.25" x14ac:dyDescent="0.15">
      <c r="C89" s="51"/>
      <c r="E89" s="416"/>
      <c r="F89" s="27"/>
      <c r="G89" s="25"/>
      <c r="H89" s="28"/>
      <c r="I89" s="416"/>
    </row>
    <row r="90" spans="1:28" ht="14.25" x14ac:dyDescent="0.15">
      <c r="C90" s="52"/>
      <c r="E90" s="35"/>
      <c r="F90" s="27"/>
      <c r="G90" s="25"/>
      <c r="H90" s="28"/>
      <c r="I90" s="29"/>
    </row>
    <row r="91" spans="1:28" ht="14.25" x14ac:dyDescent="0.15">
      <c r="C91" s="52"/>
    </row>
    <row r="92" spans="1:28" ht="14.25" x14ac:dyDescent="0.15">
      <c r="C92" s="52"/>
    </row>
    <row r="93" spans="1:28" ht="14.25" x14ac:dyDescent="0.15">
      <c r="C93" s="52"/>
    </row>
    <row r="94" spans="1:28" ht="14.25" x14ac:dyDescent="0.15">
      <c r="C94" s="52"/>
    </row>
    <row r="95" spans="1:28" ht="14.25" x14ac:dyDescent="0.15">
      <c r="C95" s="50"/>
    </row>
    <row r="96" spans="1:28" ht="14.25" x14ac:dyDescent="0.15">
      <c r="C96" s="50"/>
    </row>
    <row r="97" spans="3:3" ht="14.25" x14ac:dyDescent="0.15">
      <c r="C97" s="50"/>
    </row>
    <row r="98" spans="3:3" ht="14.25" x14ac:dyDescent="0.15">
      <c r="C98" s="50"/>
    </row>
    <row r="99" spans="3:3" ht="14.25" x14ac:dyDescent="0.15">
      <c r="C99" s="50"/>
    </row>
    <row r="100" spans="3:3" ht="14.25" x14ac:dyDescent="0.15">
      <c r="C100" s="50"/>
    </row>
    <row r="101" spans="3:3" ht="14.25" x14ac:dyDescent="0.15">
      <c r="C101" s="50"/>
    </row>
    <row r="102" spans="3:3" ht="14.25" x14ac:dyDescent="0.15">
      <c r="C102" s="50"/>
    </row>
    <row r="103" spans="3:3" ht="14.25" x14ac:dyDescent="0.15">
      <c r="C103" s="50"/>
    </row>
    <row r="104" spans="3:3" ht="14.25" x14ac:dyDescent="0.15">
      <c r="C104" s="50"/>
    </row>
    <row r="105" spans="3:3" ht="14.25" x14ac:dyDescent="0.15">
      <c r="C105" s="50"/>
    </row>
    <row r="106" spans="3:3" ht="14.25" x14ac:dyDescent="0.15">
      <c r="C106" s="50"/>
    </row>
    <row r="107" spans="3:3" ht="14.25" x14ac:dyDescent="0.15">
      <c r="C107" s="50"/>
    </row>
    <row r="108" spans="3:3" ht="14.25" x14ac:dyDescent="0.15">
      <c r="C108" s="50"/>
    </row>
    <row r="109" spans="3:3" ht="14.25" x14ac:dyDescent="0.15">
      <c r="C109" s="50"/>
    </row>
    <row r="110" spans="3:3" ht="14.25" x14ac:dyDescent="0.15">
      <c r="C110" s="50"/>
    </row>
    <row r="111" spans="3:3" ht="14.25" x14ac:dyDescent="0.15">
      <c r="C111" s="50"/>
    </row>
    <row r="112" spans="3:3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ht="14.25" x14ac:dyDescent="0.15">
      <c r="C135" s="50"/>
    </row>
    <row r="136" spans="3:3" ht="14.25" x14ac:dyDescent="0.15">
      <c r="C136" s="50"/>
    </row>
    <row r="137" spans="3:3" ht="14.25" x14ac:dyDescent="0.15">
      <c r="C137" s="50"/>
    </row>
    <row r="138" spans="3:3" ht="14.25" x14ac:dyDescent="0.15">
      <c r="C138" s="50"/>
    </row>
    <row r="139" spans="3:3" ht="14.25" x14ac:dyDescent="0.15">
      <c r="C139" s="50"/>
    </row>
    <row r="140" spans="3:3" ht="14.25" x14ac:dyDescent="0.15">
      <c r="C140" s="50"/>
    </row>
    <row r="141" spans="3:3" x14ac:dyDescent="0.15">
      <c r="C141" s="53"/>
    </row>
    <row r="142" spans="3:3" x14ac:dyDescent="0.15">
      <c r="C142" s="1"/>
    </row>
    <row r="143" spans="3:3" x14ac:dyDescent="0.15">
      <c r="C143" s="1"/>
    </row>
    <row r="144" spans="3:3" x14ac:dyDescent="0.15">
      <c r="C144" s="1"/>
    </row>
    <row r="145" spans="3:3" x14ac:dyDescent="0.15">
      <c r="C145" s="1"/>
    </row>
    <row r="146" spans="3:3" x14ac:dyDescent="0.15">
      <c r="C146" s="1"/>
    </row>
    <row r="147" spans="3:3" x14ac:dyDescent="0.15">
      <c r="C147" s="1"/>
    </row>
    <row r="148" spans="3:3" x14ac:dyDescent="0.15">
      <c r="C148" s="1"/>
    </row>
    <row r="149" spans="3:3" x14ac:dyDescent="0.15">
      <c r="C149" s="1"/>
    </row>
    <row r="150" spans="3:3" x14ac:dyDescent="0.15">
      <c r="C150" s="1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  <row r="174" spans="3:3" x14ac:dyDescent="0.15">
      <c r="C174" s="1"/>
    </row>
    <row r="175" spans="3:3" x14ac:dyDescent="0.15">
      <c r="C175" s="1"/>
    </row>
    <row r="176" spans="3:3" x14ac:dyDescent="0.15">
      <c r="C176" s="1"/>
    </row>
    <row r="177" spans="3:3" x14ac:dyDescent="0.15">
      <c r="C177" s="1"/>
    </row>
    <row r="178" spans="3:3" x14ac:dyDescent="0.15">
      <c r="C178" s="1"/>
    </row>
    <row r="179" spans="3:3" x14ac:dyDescent="0.15">
      <c r="C179" s="1"/>
    </row>
  </sheetData>
  <mergeCells count="9">
    <mergeCell ref="A5:B7"/>
    <mergeCell ref="O78:P78"/>
    <mergeCell ref="L5:Q5"/>
    <mergeCell ref="O76:P76"/>
    <mergeCell ref="J82:K82"/>
    <mergeCell ref="M78:N78"/>
    <mergeCell ref="M76:N76"/>
    <mergeCell ref="I78:J78"/>
    <mergeCell ref="I76:J76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9"/>
  <sheetViews>
    <sheetView view="pageBreakPreview" topLeftCell="C1" zoomScale="40" zoomScaleNormal="40" zoomScaleSheetLayoutView="40" workbookViewId="0">
      <selection activeCell="U106" sqref="U106"/>
    </sheetView>
  </sheetViews>
  <sheetFormatPr defaultColWidth="9" defaultRowHeight="13.5" x14ac:dyDescent="0.15"/>
  <cols>
    <col min="1" max="2" width="6.12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40.6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40.625" customWidth="1"/>
    <col min="16" max="16" width="17.875" customWidth="1"/>
    <col min="17" max="17" width="18.125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204</v>
      </c>
      <c r="T1" s="4"/>
      <c r="W1" s="141"/>
      <c r="Y1" s="145"/>
      <c r="Z1" s="442">
        <v>44105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47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157</v>
      </c>
      <c r="D5" s="8"/>
      <c r="E5" s="7" t="s">
        <v>158</v>
      </c>
      <c r="F5" s="7"/>
      <c r="G5" s="8"/>
      <c r="H5" s="7" t="s">
        <v>159</v>
      </c>
      <c r="I5" s="7"/>
      <c r="J5" s="7"/>
      <c r="K5" s="8"/>
      <c r="L5" s="426" t="s">
        <v>160</v>
      </c>
      <c r="M5" s="427"/>
      <c r="N5" s="427"/>
      <c r="O5" s="427"/>
      <c r="P5" s="427"/>
      <c r="Q5" s="428"/>
      <c r="R5" s="7" t="s">
        <v>161</v>
      </c>
      <c r="S5" s="7"/>
      <c r="T5" s="7"/>
      <c r="U5" s="8"/>
      <c r="V5" s="344" t="s">
        <v>162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163</v>
      </c>
      <c r="W7" s="355" t="s">
        <v>123</v>
      </c>
      <c r="X7" s="356" t="s">
        <v>164</v>
      </c>
      <c r="Y7" s="357" t="s">
        <v>165</v>
      </c>
      <c r="Z7" s="312" t="s">
        <v>166</v>
      </c>
      <c r="AA7" s="222"/>
      <c r="AB7" s="222"/>
    </row>
    <row r="8" spans="1:28" ht="27" customHeight="1" x14ac:dyDescent="0.25">
      <c r="A8" s="200"/>
      <c r="B8" s="201"/>
      <c r="C8" s="64"/>
      <c r="D8" s="30">
        <v>-8.6999999999999994E-2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/>
      <c r="P8" s="67"/>
      <c r="Q8" s="82"/>
      <c r="R8" s="90"/>
      <c r="S8" s="358"/>
      <c r="T8" s="358"/>
      <c r="U8" s="359"/>
      <c r="V8" s="402"/>
      <c r="W8" s="173"/>
      <c r="X8" s="403"/>
      <c r="Y8" s="166"/>
      <c r="Z8" s="130">
        <v>105.6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 t="s">
        <v>168</v>
      </c>
      <c r="J9" s="84">
        <v>-100</v>
      </c>
      <c r="K9" s="82"/>
      <c r="L9" s="83"/>
      <c r="M9" s="107"/>
      <c r="N9" s="67"/>
      <c r="O9" s="107" t="s">
        <v>82</v>
      </c>
      <c r="P9" s="67">
        <v>8800</v>
      </c>
      <c r="Q9" s="227"/>
      <c r="R9" s="90"/>
      <c r="S9" s="358"/>
      <c r="T9" s="358"/>
      <c r="U9" s="359"/>
      <c r="V9" s="404"/>
      <c r="W9" s="173"/>
      <c r="X9" s="403"/>
      <c r="Y9" s="166"/>
      <c r="Z9" s="130"/>
      <c r="AA9" s="222"/>
      <c r="AB9" s="222"/>
    </row>
    <row r="10" spans="1:28" ht="27" customHeight="1" x14ac:dyDescent="0.25">
      <c r="A10" s="205">
        <v>1</v>
      </c>
      <c r="B10" s="206" t="s">
        <v>130</v>
      </c>
      <c r="C10" s="169">
        <v>-5.1999999999999998E-2</v>
      </c>
      <c r="D10" s="21">
        <v>1E-3</v>
      </c>
      <c r="E10" s="63">
        <v>600</v>
      </c>
      <c r="F10" s="63">
        <v>-32700</v>
      </c>
      <c r="G10" s="207">
        <f>SUM(E10:F10)</f>
        <v>-32100</v>
      </c>
      <c r="H10" s="59"/>
      <c r="I10" s="108" t="s">
        <v>86</v>
      </c>
      <c r="J10" s="85">
        <v>200</v>
      </c>
      <c r="K10" s="86">
        <f>SUM(J8:J10)</f>
        <v>100</v>
      </c>
      <c r="L10" s="115"/>
      <c r="M10" s="108"/>
      <c r="N10" s="63"/>
      <c r="O10" s="108" t="s">
        <v>86</v>
      </c>
      <c r="P10" s="85">
        <v>-100</v>
      </c>
      <c r="Q10" s="225">
        <f>SUM(N8:N10)+SUM(P8:P10)</f>
        <v>8700</v>
      </c>
      <c r="R10" s="88">
        <v>-23300</v>
      </c>
      <c r="S10" s="360">
        <v>4618900</v>
      </c>
      <c r="T10" s="361">
        <v>4021900</v>
      </c>
      <c r="U10" s="362">
        <v>4021800</v>
      </c>
      <c r="V10" s="405">
        <v>-0.124</v>
      </c>
      <c r="W10" s="397">
        <v>-6.5000000000000002E-2</v>
      </c>
      <c r="X10" s="406">
        <v>-0.05</v>
      </c>
      <c r="Y10" s="165">
        <v>0.04</v>
      </c>
      <c r="Z10" s="129">
        <v>106.02</v>
      </c>
      <c r="AA10" s="222"/>
      <c r="AB10" s="222"/>
    </row>
    <row r="11" spans="1:28" ht="27" customHeight="1" x14ac:dyDescent="0.25">
      <c r="A11" s="36"/>
      <c r="B11" s="15"/>
      <c r="C11" s="65"/>
      <c r="D11" s="30">
        <v>-8.6999999999999994E-2</v>
      </c>
      <c r="E11" s="67"/>
      <c r="F11" s="67"/>
      <c r="G11" s="68"/>
      <c r="H11" s="57"/>
      <c r="I11" s="107" t="s">
        <v>168</v>
      </c>
      <c r="J11" s="84">
        <v>-200</v>
      </c>
      <c r="K11" s="82"/>
      <c r="L11" s="83"/>
      <c r="M11" s="107"/>
      <c r="N11" s="67"/>
      <c r="O11" s="107"/>
      <c r="P11" s="67"/>
      <c r="Q11" s="227"/>
      <c r="R11" s="90"/>
      <c r="S11" s="358"/>
      <c r="T11" s="358"/>
      <c r="U11" s="359"/>
      <c r="V11" s="402"/>
      <c r="W11" s="173"/>
      <c r="X11" s="408"/>
      <c r="Y11" s="166"/>
      <c r="Z11" s="130">
        <v>105.86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 t="s">
        <v>173</v>
      </c>
      <c r="J12" s="84">
        <v>-100</v>
      </c>
      <c r="K12" s="82"/>
      <c r="L12" s="83"/>
      <c r="M12" s="107"/>
      <c r="N12" s="67"/>
      <c r="O12" s="107" t="s">
        <v>178</v>
      </c>
      <c r="P12" s="67">
        <v>20000</v>
      </c>
      <c r="Q12" s="227"/>
      <c r="R12" s="90"/>
      <c r="S12" s="358"/>
      <c r="T12" s="358"/>
      <c r="U12" s="359"/>
      <c r="V12" s="404"/>
      <c r="W12" s="173"/>
      <c r="X12" s="408"/>
      <c r="Y12" s="166"/>
      <c r="Z12" s="130"/>
      <c r="AA12" s="222"/>
      <c r="AB12" s="222"/>
    </row>
    <row r="13" spans="1:28" ht="27" customHeight="1" x14ac:dyDescent="0.25">
      <c r="A13" s="36"/>
      <c r="B13" s="15"/>
      <c r="C13" s="65"/>
      <c r="D13" s="30"/>
      <c r="E13" s="67"/>
      <c r="F13" s="67"/>
      <c r="G13" s="68"/>
      <c r="H13" s="57"/>
      <c r="I13" s="107" t="s">
        <v>86</v>
      </c>
      <c r="J13" s="84">
        <v>100</v>
      </c>
      <c r="K13" s="82"/>
      <c r="L13" s="83"/>
      <c r="M13" s="107"/>
      <c r="N13" s="67"/>
      <c r="O13" s="107" t="s">
        <v>86</v>
      </c>
      <c r="P13" s="67">
        <v>-100</v>
      </c>
      <c r="Q13" s="227"/>
      <c r="R13" s="90"/>
      <c r="S13" s="358"/>
      <c r="T13" s="358"/>
      <c r="U13" s="359"/>
      <c r="V13" s="404"/>
      <c r="W13" s="173"/>
      <c r="X13" s="408"/>
      <c r="Y13" s="166"/>
      <c r="Z13" s="130"/>
      <c r="AA13" s="222"/>
      <c r="AB13" s="222"/>
    </row>
    <row r="14" spans="1:28" ht="27" customHeight="1" x14ac:dyDescent="0.25">
      <c r="A14" s="37">
        <v>2</v>
      </c>
      <c r="B14" s="19" t="s">
        <v>133</v>
      </c>
      <c r="C14" s="169">
        <v>-5.0999999999999997E-2</v>
      </c>
      <c r="D14" s="21">
        <v>1E-3</v>
      </c>
      <c r="E14" s="63">
        <v>-100</v>
      </c>
      <c r="F14" s="63">
        <v>-43700</v>
      </c>
      <c r="G14" s="207">
        <f>SUM(E14:F14)</f>
        <v>-43800</v>
      </c>
      <c r="H14" s="59"/>
      <c r="I14" s="108" t="s">
        <v>205</v>
      </c>
      <c r="J14" s="85">
        <v>-3000</v>
      </c>
      <c r="K14" s="86">
        <f>SUM(J11:J14)</f>
        <v>-3200</v>
      </c>
      <c r="L14" s="115"/>
      <c r="M14" s="108"/>
      <c r="N14" s="63"/>
      <c r="O14" s="108" t="s">
        <v>205</v>
      </c>
      <c r="P14" s="63">
        <v>1800</v>
      </c>
      <c r="Q14" s="225">
        <f>SUM(N11:N14)+SUM(P11:P14)</f>
        <v>21700</v>
      </c>
      <c r="R14" s="88">
        <v>-25300</v>
      </c>
      <c r="S14" s="360">
        <v>4593600</v>
      </c>
      <c r="T14" s="361">
        <v>3999500</v>
      </c>
      <c r="U14" s="362">
        <v>3999500</v>
      </c>
      <c r="V14" s="405">
        <v>-0.124</v>
      </c>
      <c r="W14" s="397">
        <v>-6.5000000000000002E-2</v>
      </c>
      <c r="X14" s="406">
        <v>-0.04</v>
      </c>
      <c r="Y14" s="165">
        <v>0.04</v>
      </c>
      <c r="Z14" s="129">
        <v>106.13</v>
      </c>
      <c r="AA14" s="222"/>
      <c r="AB14" s="222"/>
    </row>
    <row r="15" spans="1:28" ht="27" customHeight="1" x14ac:dyDescent="0.25">
      <c r="A15" s="36"/>
      <c r="B15" s="15"/>
      <c r="C15" s="65"/>
      <c r="D15" s="30">
        <v>-8.6999999999999994E-2</v>
      </c>
      <c r="E15" s="67"/>
      <c r="F15" s="67"/>
      <c r="G15" s="69"/>
      <c r="H15" s="57"/>
      <c r="I15" s="107" t="s">
        <v>168</v>
      </c>
      <c r="J15" s="84">
        <v>-400</v>
      </c>
      <c r="K15" s="82"/>
      <c r="L15" s="93"/>
      <c r="M15" s="107"/>
      <c r="N15" s="67"/>
      <c r="O15" s="107" t="s">
        <v>82</v>
      </c>
      <c r="P15" s="67">
        <v>9100</v>
      </c>
      <c r="Q15" s="82"/>
      <c r="R15" s="67"/>
      <c r="S15" s="358"/>
      <c r="T15" s="363"/>
      <c r="U15" s="364"/>
      <c r="V15" s="404"/>
      <c r="W15" s="173"/>
      <c r="X15" s="408"/>
      <c r="Y15" s="166"/>
      <c r="Z15" s="130">
        <v>106.19</v>
      </c>
      <c r="AA15" s="222"/>
      <c r="AB15" s="222"/>
    </row>
    <row r="16" spans="1:28" ht="27" customHeight="1" x14ac:dyDescent="0.25">
      <c r="A16" s="36"/>
      <c r="B16" s="15"/>
      <c r="C16" s="65"/>
      <c r="D16" s="30"/>
      <c r="E16" s="67"/>
      <c r="F16" s="67"/>
      <c r="G16" s="69"/>
      <c r="H16" s="57"/>
      <c r="I16" s="107" t="s">
        <v>173</v>
      </c>
      <c r="J16" s="84">
        <v>-100</v>
      </c>
      <c r="K16" s="82"/>
      <c r="L16" s="93"/>
      <c r="M16" s="107"/>
      <c r="N16" s="67"/>
      <c r="O16" s="186" t="s">
        <v>85</v>
      </c>
      <c r="P16" s="67">
        <v>300</v>
      </c>
      <c r="Q16" s="82"/>
      <c r="R16" s="67"/>
      <c r="S16" s="358"/>
      <c r="T16" s="363"/>
      <c r="U16" s="364"/>
      <c r="V16" s="404"/>
      <c r="W16" s="173"/>
      <c r="X16" s="408"/>
      <c r="Y16" s="166"/>
      <c r="Z16" s="130"/>
      <c r="AA16" s="222"/>
      <c r="AB16" s="222"/>
    </row>
    <row r="17" spans="1:28" ht="27" customHeight="1" x14ac:dyDescent="0.25">
      <c r="A17" s="37">
        <v>3</v>
      </c>
      <c r="B17" s="19" t="s">
        <v>134</v>
      </c>
      <c r="C17" s="169">
        <v>-5.8000000000000003E-2</v>
      </c>
      <c r="D17" s="21">
        <v>1E-3</v>
      </c>
      <c r="E17" s="63">
        <v>100</v>
      </c>
      <c r="F17" s="63">
        <v>-7600</v>
      </c>
      <c r="G17" s="66">
        <f>SUM(E17:F17)</f>
        <v>-7500</v>
      </c>
      <c r="H17" s="59"/>
      <c r="I17" s="108" t="s">
        <v>86</v>
      </c>
      <c r="J17" s="85">
        <v>100</v>
      </c>
      <c r="K17" s="86">
        <f>SUM(J15:J17)</f>
        <v>-400</v>
      </c>
      <c r="L17" s="87"/>
      <c r="M17" s="108"/>
      <c r="N17" s="63"/>
      <c r="O17" s="107" t="s">
        <v>86</v>
      </c>
      <c r="P17" s="63">
        <v>-200</v>
      </c>
      <c r="Q17" s="225">
        <f>SUM(N15:N17)+SUM(P15:P17)</f>
        <v>9200</v>
      </c>
      <c r="R17" s="88">
        <v>1300</v>
      </c>
      <c r="S17" s="360">
        <v>4594900</v>
      </c>
      <c r="T17" s="361">
        <v>3973800</v>
      </c>
      <c r="U17" s="362">
        <v>3973700</v>
      </c>
      <c r="V17" s="405">
        <v>-0.124</v>
      </c>
      <c r="W17" s="397">
        <v>-6.5000000000000002E-2</v>
      </c>
      <c r="X17" s="406">
        <v>-5.5E-2</v>
      </c>
      <c r="Y17" s="165">
        <v>0.03</v>
      </c>
      <c r="Z17" s="129">
        <v>106.33</v>
      </c>
      <c r="AA17" s="222"/>
      <c r="AB17" s="222"/>
    </row>
    <row r="18" spans="1:28" ht="27" customHeight="1" x14ac:dyDescent="0.25">
      <c r="A18" s="36"/>
      <c r="B18" s="15"/>
      <c r="C18" s="65"/>
      <c r="D18" s="139">
        <v>-8.6999999999999994E-2</v>
      </c>
      <c r="E18" s="67"/>
      <c r="F18" s="67"/>
      <c r="G18" s="68"/>
      <c r="H18" s="56"/>
      <c r="I18" s="107" t="s">
        <v>168</v>
      </c>
      <c r="J18" s="89">
        <v>-600</v>
      </c>
      <c r="K18" s="78"/>
      <c r="L18" s="83"/>
      <c r="M18" s="107"/>
      <c r="N18" s="70"/>
      <c r="O18" s="122"/>
      <c r="P18" s="70"/>
      <c r="Q18" s="365"/>
      <c r="R18" s="90"/>
      <c r="S18" s="358"/>
      <c r="T18" s="363"/>
      <c r="U18" s="366"/>
      <c r="V18" s="402"/>
      <c r="W18" s="174"/>
      <c r="X18" s="409"/>
      <c r="Y18" s="166"/>
      <c r="Z18" s="128">
        <v>106.06</v>
      </c>
      <c r="AA18" s="222"/>
      <c r="AB18" s="222"/>
    </row>
    <row r="19" spans="1:28" ht="27" customHeight="1" x14ac:dyDescent="0.25">
      <c r="A19" s="36"/>
      <c r="B19" s="15"/>
      <c r="C19" s="65"/>
      <c r="D19" s="30"/>
      <c r="E19" s="67"/>
      <c r="F19" s="67"/>
      <c r="G19" s="68"/>
      <c r="H19" s="56"/>
      <c r="I19" s="107" t="s">
        <v>173</v>
      </c>
      <c r="J19" s="89">
        <v>-100</v>
      </c>
      <c r="K19" s="82"/>
      <c r="L19" s="83"/>
      <c r="M19" s="107"/>
      <c r="N19" s="67"/>
      <c r="O19" s="186"/>
      <c r="P19" s="67"/>
      <c r="Q19" s="227"/>
      <c r="R19" s="90"/>
      <c r="S19" s="358"/>
      <c r="T19" s="363"/>
      <c r="U19" s="359"/>
      <c r="V19" s="404"/>
      <c r="W19" s="173"/>
      <c r="X19" s="403"/>
      <c r="Y19" s="166"/>
      <c r="Z19" s="130"/>
      <c r="AA19" s="222"/>
      <c r="AB19" s="222"/>
    </row>
    <row r="20" spans="1:28" ht="27" customHeight="1" x14ac:dyDescent="0.25">
      <c r="A20" s="36"/>
      <c r="B20" s="15"/>
      <c r="C20" s="65"/>
      <c r="D20" s="30"/>
      <c r="E20" s="67"/>
      <c r="F20" s="67"/>
      <c r="G20" s="68"/>
      <c r="H20" s="56"/>
      <c r="I20" s="107" t="s">
        <v>86</v>
      </c>
      <c r="J20" s="89">
        <v>200</v>
      </c>
      <c r="K20" s="82"/>
      <c r="L20" s="83"/>
      <c r="M20" s="107"/>
      <c r="N20" s="67"/>
      <c r="O20" s="186"/>
      <c r="P20" s="67"/>
      <c r="Q20" s="227"/>
      <c r="R20" s="90"/>
      <c r="S20" s="358"/>
      <c r="T20" s="363"/>
      <c r="U20" s="359"/>
      <c r="V20" s="404"/>
      <c r="W20" s="173"/>
      <c r="X20" s="403"/>
      <c r="Y20" s="166"/>
      <c r="Z20" s="130"/>
      <c r="AA20" s="222"/>
      <c r="AB20" s="222"/>
    </row>
    <row r="21" spans="1:28" ht="27" customHeight="1" x14ac:dyDescent="0.25">
      <c r="A21" s="37">
        <v>4</v>
      </c>
      <c r="B21" s="19" t="s">
        <v>135</v>
      </c>
      <c r="C21" s="169">
        <v>-5.7000000000000002E-2</v>
      </c>
      <c r="D21" s="21">
        <v>1E-3</v>
      </c>
      <c r="E21" s="63">
        <v>400</v>
      </c>
      <c r="F21" s="63">
        <v>-4500</v>
      </c>
      <c r="G21" s="66">
        <f>SUM(E21:F21)</f>
        <v>-4100</v>
      </c>
      <c r="H21" s="59"/>
      <c r="I21" s="108" t="s">
        <v>170</v>
      </c>
      <c r="J21" s="89">
        <v>1000</v>
      </c>
      <c r="K21" s="86">
        <f>SUM(J18:J21)</f>
        <v>500</v>
      </c>
      <c r="L21" s="87"/>
      <c r="M21" s="108"/>
      <c r="N21" s="63"/>
      <c r="O21" s="108" t="s">
        <v>86</v>
      </c>
      <c r="P21" s="63">
        <v>-100</v>
      </c>
      <c r="Q21" s="225">
        <f>SUM(N18:N21)+SUM(P18:P21)</f>
        <v>-100</v>
      </c>
      <c r="R21" s="75">
        <v>-3700</v>
      </c>
      <c r="S21" s="360">
        <v>4591200</v>
      </c>
      <c r="T21" s="361">
        <v>3960900</v>
      </c>
      <c r="U21" s="362">
        <v>3960900</v>
      </c>
      <c r="V21" s="410">
        <v>-0.13700000000000001</v>
      </c>
      <c r="W21" s="397">
        <v>-6.5000000000000002E-2</v>
      </c>
      <c r="X21" s="407">
        <v>-5.5E-2</v>
      </c>
      <c r="Y21" s="165">
        <v>3.5000000000000003E-2</v>
      </c>
      <c r="Z21" s="129">
        <v>106.22</v>
      </c>
      <c r="AA21" s="222"/>
      <c r="AB21" s="222"/>
    </row>
    <row r="22" spans="1:28" ht="27" customHeight="1" x14ac:dyDescent="0.25">
      <c r="A22" s="39"/>
      <c r="B22" s="15"/>
      <c r="C22" s="65"/>
      <c r="D22" s="139">
        <v>-8.6999999999999994E-2</v>
      </c>
      <c r="E22" s="70"/>
      <c r="F22" s="70"/>
      <c r="G22" s="71"/>
      <c r="H22" s="107"/>
      <c r="I22" s="107" t="s">
        <v>75</v>
      </c>
      <c r="J22" s="77">
        <v>-2800</v>
      </c>
      <c r="K22" s="78"/>
      <c r="L22" s="79"/>
      <c r="M22" s="107"/>
      <c r="N22" s="67"/>
      <c r="O22" s="107" t="s">
        <v>48</v>
      </c>
      <c r="P22" s="67">
        <v>5300</v>
      </c>
      <c r="Q22" s="365"/>
      <c r="R22" s="94"/>
      <c r="S22" s="367"/>
      <c r="T22" s="368"/>
      <c r="U22" s="366"/>
      <c r="V22" s="402"/>
      <c r="W22" s="174"/>
      <c r="X22" s="409"/>
      <c r="Y22" s="167"/>
      <c r="Z22" s="128">
        <v>106.16</v>
      </c>
      <c r="AA22" s="222"/>
      <c r="AB22" s="222"/>
    </row>
    <row r="23" spans="1:28" s="223" customFormat="1" ht="27" customHeight="1" x14ac:dyDescent="0.25">
      <c r="A23" s="36"/>
      <c r="B23" s="15"/>
      <c r="C23" s="65"/>
      <c r="D23" s="30"/>
      <c r="E23" s="67"/>
      <c r="F23" s="67"/>
      <c r="G23" s="68"/>
      <c r="H23" s="191"/>
      <c r="I23" s="107" t="s">
        <v>128</v>
      </c>
      <c r="J23" s="81">
        <v>-200</v>
      </c>
      <c r="K23" s="82"/>
      <c r="L23" s="83"/>
      <c r="M23" s="107"/>
      <c r="N23" s="67"/>
      <c r="O23" s="107" t="s">
        <v>128</v>
      </c>
      <c r="P23" s="67">
        <v>6000</v>
      </c>
      <c r="Q23" s="227"/>
      <c r="R23" s="90"/>
      <c r="S23" s="358"/>
      <c r="T23" s="363"/>
      <c r="U23" s="359"/>
      <c r="V23" s="404"/>
      <c r="W23" s="173"/>
      <c r="X23" s="403"/>
      <c r="Y23" s="166"/>
      <c r="Z23" s="130"/>
    </row>
    <row r="24" spans="1:28" s="223" customFormat="1" ht="27" customHeight="1" x14ac:dyDescent="0.25">
      <c r="A24" s="37">
        <v>7</v>
      </c>
      <c r="B24" s="19" t="s">
        <v>127</v>
      </c>
      <c r="C24" s="169">
        <v>-6.4000000000000001E-2</v>
      </c>
      <c r="D24" s="21">
        <v>1E-3</v>
      </c>
      <c r="E24" s="63">
        <v>800</v>
      </c>
      <c r="F24" s="63">
        <v>-7700</v>
      </c>
      <c r="G24" s="66">
        <f>SUM(E24:F24)</f>
        <v>-6900</v>
      </c>
      <c r="H24" s="59"/>
      <c r="I24" s="108" t="s">
        <v>126</v>
      </c>
      <c r="J24" s="92">
        <v>100</v>
      </c>
      <c r="K24" s="86">
        <f>SUM(J22:J24)</f>
        <v>-2900</v>
      </c>
      <c r="L24" s="106"/>
      <c r="M24" s="108" t="s">
        <v>75</v>
      </c>
      <c r="N24" s="63">
        <v>1800</v>
      </c>
      <c r="O24" s="107" t="s">
        <v>126</v>
      </c>
      <c r="P24" s="63">
        <v>-100</v>
      </c>
      <c r="Q24" s="225">
        <f>SUM(N22:N24)+SUM(P22:P24)</f>
        <v>13000</v>
      </c>
      <c r="R24" s="75">
        <v>3200</v>
      </c>
      <c r="S24" s="360">
        <v>4594400</v>
      </c>
      <c r="T24" s="361">
        <v>3951200</v>
      </c>
      <c r="U24" s="362">
        <v>3951200</v>
      </c>
      <c r="V24" s="405">
        <v>-0.14000000000000001</v>
      </c>
      <c r="W24" s="397">
        <v>-6.5000000000000002E-2</v>
      </c>
      <c r="X24" s="406">
        <v>-4.4999999999999998E-2</v>
      </c>
      <c r="Y24" s="165">
        <v>0.04</v>
      </c>
      <c r="Z24" s="218">
        <v>106.39</v>
      </c>
    </row>
    <row r="25" spans="1:28" ht="27" customHeight="1" x14ac:dyDescent="0.25">
      <c r="A25" s="36"/>
      <c r="B25" s="15"/>
      <c r="C25" s="65"/>
      <c r="D25" s="171">
        <v>-8.6999999999999994E-2</v>
      </c>
      <c r="E25" s="67"/>
      <c r="F25" s="67"/>
      <c r="G25" s="69"/>
      <c r="H25" s="56"/>
      <c r="I25" s="107"/>
      <c r="J25" s="81"/>
      <c r="K25" s="78"/>
      <c r="L25" s="83"/>
      <c r="M25" s="107"/>
      <c r="N25" s="67"/>
      <c r="O25" s="123"/>
      <c r="P25" s="67"/>
      <c r="Q25" s="227"/>
      <c r="R25" s="90"/>
      <c r="S25" s="358"/>
      <c r="T25" s="363"/>
      <c r="U25" s="366"/>
      <c r="V25" s="402"/>
      <c r="W25" s="175"/>
      <c r="X25" s="411"/>
      <c r="Y25" s="167"/>
      <c r="Z25" s="128">
        <v>106.21</v>
      </c>
      <c r="AA25" s="222"/>
      <c r="AB25" s="222"/>
    </row>
    <row r="26" spans="1:28" ht="27" customHeight="1" x14ac:dyDescent="0.25">
      <c r="A26" s="36"/>
      <c r="B26" s="15"/>
      <c r="C26" s="65"/>
      <c r="D26" s="172"/>
      <c r="E26" s="67"/>
      <c r="F26" s="67"/>
      <c r="G26" s="69"/>
      <c r="H26" s="56"/>
      <c r="I26" s="107"/>
      <c r="J26" s="81"/>
      <c r="K26" s="82"/>
      <c r="L26" s="83"/>
      <c r="M26" s="107"/>
      <c r="N26" s="67"/>
      <c r="O26" s="107" t="s">
        <v>82</v>
      </c>
      <c r="P26" s="67">
        <v>8100</v>
      </c>
      <c r="Q26" s="231"/>
      <c r="R26" s="90"/>
      <c r="S26" s="358"/>
      <c r="T26" s="363"/>
      <c r="U26" s="359"/>
      <c r="V26" s="404"/>
      <c r="W26" s="173"/>
      <c r="X26" s="408"/>
      <c r="Y26" s="166"/>
      <c r="Z26" s="130"/>
      <c r="AA26" s="222"/>
      <c r="AB26" s="222"/>
    </row>
    <row r="27" spans="1:28" ht="27" customHeight="1" x14ac:dyDescent="0.25">
      <c r="A27" s="37">
        <v>8</v>
      </c>
      <c r="B27" s="19" t="s">
        <v>130</v>
      </c>
      <c r="C27" s="169">
        <v>-6.6000000000000003E-2</v>
      </c>
      <c r="D27" s="21">
        <v>1E-3</v>
      </c>
      <c r="E27" s="63">
        <v>900</v>
      </c>
      <c r="F27" s="63">
        <v>3900</v>
      </c>
      <c r="G27" s="66">
        <f>SUM(E27:F27)</f>
        <v>4800</v>
      </c>
      <c r="H27" s="60"/>
      <c r="I27" s="108" t="s">
        <v>86</v>
      </c>
      <c r="J27" s="92">
        <v>100</v>
      </c>
      <c r="K27" s="86">
        <f>SUM(J25:J27)</f>
        <v>100</v>
      </c>
      <c r="L27" s="95"/>
      <c r="M27" s="108"/>
      <c r="N27" s="97"/>
      <c r="O27" s="108" t="s">
        <v>86</v>
      </c>
      <c r="P27" s="97">
        <v>-200</v>
      </c>
      <c r="Q27" s="225">
        <f>SUM(N25:N27)+SUM(P25:P27)</f>
        <v>7900</v>
      </c>
      <c r="R27" s="75">
        <v>12800</v>
      </c>
      <c r="S27" s="360">
        <v>4607200</v>
      </c>
      <c r="T27" s="369">
        <v>3958400</v>
      </c>
      <c r="U27" s="362">
        <v>3958400</v>
      </c>
      <c r="V27" s="405">
        <v>-0.13400000000000001</v>
      </c>
      <c r="W27" s="397">
        <v>-6.5000000000000002E-2</v>
      </c>
      <c r="X27" s="406">
        <v>-4.4999999999999998E-2</v>
      </c>
      <c r="Y27" s="165">
        <v>3.5000000000000003E-2</v>
      </c>
      <c r="Z27" s="129">
        <v>106.31</v>
      </c>
      <c r="AA27" s="222"/>
      <c r="AB27" s="222"/>
    </row>
    <row r="28" spans="1:28" ht="27" customHeight="1" x14ac:dyDescent="0.25">
      <c r="A28" s="36"/>
      <c r="B28" s="15"/>
      <c r="C28" s="65"/>
      <c r="D28" s="172">
        <v>-8.6999999999999994E-2</v>
      </c>
      <c r="E28" s="67"/>
      <c r="F28" s="67"/>
      <c r="G28" s="72"/>
      <c r="H28" s="58"/>
      <c r="I28" s="107"/>
      <c r="J28" s="80"/>
      <c r="K28" s="82"/>
      <c r="L28" s="83"/>
      <c r="M28" s="107"/>
      <c r="N28" s="70"/>
      <c r="O28" s="107"/>
      <c r="P28" s="70"/>
      <c r="Q28" s="370"/>
      <c r="R28" s="98"/>
      <c r="S28" s="371"/>
      <c r="T28" s="372"/>
      <c r="U28" s="366"/>
      <c r="V28" s="402"/>
      <c r="W28" s="176"/>
      <c r="X28" s="408"/>
      <c r="Y28" s="166"/>
      <c r="Z28" s="128">
        <v>105.79</v>
      </c>
      <c r="AA28" s="222"/>
      <c r="AB28" s="222"/>
    </row>
    <row r="29" spans="1:28" s="223" customFormat="1" ht="27" customHeight="1" x14ac:dyDescent="0.25">
      <c r="A29" s="36"/>
      <c r="B29" s="15"/>
      <c r="C29" s="65"/>
      <c r="D29" s="30"/>
      <c r="E29" s="67"/>
      <c r="F29" s="67"/>
      <c r="G29" s="72"/>
      <c r="H29" s="61"/>
      <c r="I29" s="107" t="s">
        <v>168</v>
      </c>
      <c r="J29" s="84">
        <v>-100</v>
      </c>
      <c r="K29" s="82"/>
      <c r="L29" s="83"/>
      <c r="M29" s="107"/>
      <c r="N29" s="67"/>
      <c r="O29" s="107" t="s">
        <v>178</v>
      </c>
      <c r="P29" s="67">
        <v>10000</v>
      </c>
      <c r="Q29" s="111"/>
      <c r="R29" s="90"/>
      <c r="S29" s="371"/>
      <c r="T29" s="373"/>
      <c r="U29" s="359"/>
      <c r="V29" s="404"/>
      <c r="W29" s="173"/>
      <c r="X29" s="408"/>
      <c r="Y29" s="166"/>
      <c r="Z29" s="130"/>
    </row>
    <row r="30" spans="1:28" s="223" customFormat="1" ht="27" customHeight="1" x14ac:dyDescent="0.25">
      <c r="A30" s="37">
        <v>9</v>
      </c>
      <c r="B30" s="19" t="s">
        <v>133</v>
      </c>
      <c r="C30" s="395">
        <v>-7.0000000000000007E-2</v>
      </c>
      <c r="D30" s="177">
        <v>1E-3</v>
      </c>
      <c r="E30" s="63">
        <v>700</v>
      </c>
      <c r="F30" s="63">
        <v>-20900</v>
      </c>
      <c r="G30" s="73">
        <f>SUM(E30:F30)</f>
        <v>-20200</v>
      </c>
      <c r="H30" s="60"/>
      <c r="I30" s="108" t="s">
        <v>86</v>
      </c>
      <c r="J30" s="63">
        <v>200</v>
      </c>
      <c r="K30" s="86">
        <f>SUM(J28:J30)</f>
        <v>100</v>
      </c>
      <c r="L30" s="109"/>
      <c r="M30" s="108"/>
      <c r="N30" s="63"/>
      <c r="O30" s="108" t="s">
        <v>86</v>
      </c>
      <c r="P30" s="63">
        <v>-200</v>
      </c>
      <c r="Q30" s="225">
        <f>SUM(N28:N30)+SUM(P28:P30)</f>
        <v>9800</v>
      </c>
      <c r="R30" s="88">
        <v>-10300</v>
      </c>
      <c r="S30" s="374">
        <v>4596900</v>
      </c>
      <c r="T30" s="369">
        <v>3944500</v>
      </c>
      <c r="U30" s="362">
        <v>3944500</v>
      </c>
      <c r="V30" s="405">
        <v>-0.13700000000000001</v>
      </c>
      <c r="W30" s="397">
        <v>-6.5000000000000002E-2</v>
      </c>
      <c r="X30" s="406">
        <v>-5.5E-2</v>
      </c>
      <c r="Y30" s="165">
        <v>2.5000000000000001E-2</v>
      </c>
      <c r="Z30" s="129">
        <v>106.03</v>
      </c>
    </row>
    <row r="31" spans="1:28" s="223" customFormat="1" ht="27" customHeight="1" x14ac:dyDescent="0.25">
      <c r="A31" s="36"/>
      <c r="B31" s="15"/>
      <c r="C31" s="65"/>
      <c r="D31" s="30">
        <v>-8.6999999999999994E-2</v>
      </c>
      <c r="E31" s="67"/>
      <c r="F31" s="67"/>
      <c r="G31" s="72"/>
      <c r="H31" s="61"/>
      <c r="I31" s="202"/>
      <c r="J31" s="67"/>
      <c r="K31" s="82"/>
      <c r="L31" s="101"/>
      <c r="M31" s="107"/>
      <c r="N31" s="67"/>
      <c r="O31" s="123"/>
      <c r="P31" s="67"/>
      <c r="Q31" s="111"/>
      <c r="R31" s="67"/>
      <c r="S31" s="358"/>
      <c r="T31" s="372"/>
      <c r="U31" s="366"/>
      <c r="V31" s="402"/>
      <c r="W31" s="174"/>
      <c r="X31" s="412"/>
      <c r="Y31" s="167"/>
      <c r="Z31" s="128">
        <v>106.03</v>
      </c>
    </row>
    <row r="32" spans="1:28" ht="27" customHeight="1" x14ac:dyDescent="0.25">
      <c r="A32" s="36"/>
      <c r="B32" s="15"/>
      <c r="C32" s="65"/>
      <c r="D32" s="30"/>
      <c r="E32" s="67"/>
      <c r="F32" s="67"/>
      <c r="G32" s="72"/>
      <c r="H32" s="61"/>
      <c r="I32" s="107" t="s">
        <v>168</v>
      </c>
      <c r="J32" s="67">
        <v>-800</v>
      </c>
      <c r="K32" s="82"/>
      <c r="L32" s="101"/>
      <c r="M32" s="107"/>
      <c r="N32" s="67"/>
      <c r="O32" s="107"/>
      <c r="P32" s="67"/>
      <c r="Q32" s="111"/>
      <c r="R32" s="67"/>
      <c r="S32" s="358"/>
      <c r="T32" s="363"/>
      <c r="U32" s="359"/>
      <c r="V32" s="404"/>
      <c r="W32" s="173"/>
      <c r="X32" s="408"/>
      <c r="Y32" s="166"/>
      <c r="Z32" s="130"/>
      <c r="AA32" s="222"/>
      <c r="AB32" s="222"/>
    </row>
    <row r="33" spans="1:28" ht="27" customHeight="1" x14ac:dyDescent="0.25">
      <c r="A33" s="37">
        <v>10</v>
      </c>
      <c r="B33" s="19" t="s">
        <v>134</v>
      </c>
      <c r="C33" s="169">
        <v>-7.2999999999999995E-2</v>
      </c>
      <c r="D33" s="21">
        <v>1E-3</v>
      </c>
      <c r="E33" s="63">
        <v>200</v>
      </c>
      <c r="F33" s="63">
        <v>-8100</v>
      </c>
      <c r="G33" s="73">
        <f>SUM(E33:F33)</f>
        <v>-7900</v>
      </c>
      <c r="H33" s="110"/>
      <c r="I33" s="108" t="s">
        <v>86</v>
      </c>
      <c r="J33" s="63">
        <v>200</v>
      </c>
      <c r="K33" s="86">
        <f>SUM(J31:J33)</f>
        <v>-600</v>
      </c>
      <c r="L33" s="91"/>
      <c r="M33" s="108"/>
      <c r="N33" s="63"/>
      <c r="O33" s="108" t="s">
        <v>86</v>
      </c>
      <c r="P33" s="63">
        <v>-100</v>
      </c>
      <c r="Q33" s="225">
        <f>SUM(N31:N33)+SUM(P31:P33)</f>
        <v>-100</v>
      </c>
      <c r="R33" s="88">
        <v>-8600</v>
      </c>
      <c r="S33" s="360">
        <v>4588300</v>
      </c>
      <c r="T33" s="361">
        <v>3955000</v>
      </c>
      <c r="U33" s="361">
        <v>3954900</v>
      </c>
      <c r="V33" s="405">
        <v>-0.13700000000000001</v>
      </c>
      <c r="W33" s="397">
        <v>-6.5000000000000002E-2</v>
      </c>
      <c r="X33" s="406">
        <v>-0.05</v>
      </c>
      <c r="Y33" s="165">
        <v>2.4E-2</v>
      </c>
      <c r="Z33" s="129">
        <v>106.3</v>
      </c>
      <c r="AA33" s="222"/>
      <c r="AB33" s="222"/>
    </row>
    <row r="34" spans="1:28" s="223" customFormat="1" ht="27" customHeight="1" x14ac:dyDescent="0.25">
      <c r="A34" s="36"/>
      <c r="B34" s="39"/>
      <c r="C34" s="181"/>
      <c r="D34" s="139">
        <v>-8.6999999999999994E-2</v>
      </c>
      <c r="E34" s="70"/>
      <c r="F34" s="70"/>
      <c r="G34" s="76"/>
      <c r="H34" s="209"/>
      <c r="I34" s="123" t="s">
        <v>168</v>
      </c>
      <c r="J34" s="70">
        <v>-1200</v>
      </c>
      <c r="K34" s="78"/>
      <c r="L34" s="105"/>
      <c r="M34" s="123"/>
      <c r="N34" s="70"/>
      <c r="O34" s="123"/>
      <c r="P34" s="70"/>
      <c r="Q34" s="78"/>
      <c r="R34" s="70"/>
      <c r="S34" s="375"/>
      <c r="T34" s="376"/>
      <c r="U34" s="377"/>
      <c r="V34" s="413"/>
      <c r="W34" s="174"/>
      <c r="X34" s="409"/>
      <c r="Y34" s="167"/>
      <c r="Z34" s="128">
        <v>106.08</v>
      </c>
    </row>
    <row r="35" spans="1:28" s="223" customFormat="1" ht="27" customHeight="1" x14ac:dyDescent="0.25">
      <c r="A35" s="36"/>
      <c r="B35" s="36"/>
      <c r="C35" s="180"/>
      <c r="D35" s="30"/>
      <c r="E35" s="67"/>
      <c r="F35" s="67"/>
      <c r="G35" s="72"/>
      <c r="H35" s="193"/>
      <c r="I35" s="107" t="s">
        <v>173</v>
      </c>
      <c r="J35" s="67">
        <v>-100</v>
      </c>
      <c r="K35" s="82"/>
      <c r="L35" s="93"/>
      <c r="M35" s="107"/>
      <c r="N35" s="67"/>
      <c r="O35" s="107" t="s">
        <v>173</v>
      </c>
      <c r="P35" s="67">
        <v>3000</v>
      </c>
      <c r="Q35" s="82"/>
      <c r="R35" s="67"/>
      <c r="S35" s="378"/>
      <c r="T35" s="379"/>
      <c r="U35" s="380"/>
      <c r="V35" s="197"/>
      <c r="W35" s="173"/>
      <c r="X35" s="403"/>
      <c r="Y35" s="166"/>
      <c r="Z35" s="130"/>
    </row>
    <row r="36" spans="1:28" s="223" customFormat="1" ht="27" customHeight="1" x14ac:dyDescent="0.25">
      <c r="A36" s="37">
        <v>11</v>
      </c>
      <c r="B36" s="37" t="s">
        <v>135</v>
      </c>
      <c r="C36" s="169">
        <v>-7.3999999999999996E-2</v>
      </c>
      <c r="D36" s="177">
        <v>1E-3</v>
      </c>
      <c r="E36" s="63">
        <v>500</v>
      </c>
      <c r="F36" s="63">
        <v>-12500</v>
      </c>
      <c r="G36" s="73">
        <f>SUM(E36:F36)</f>
        <v>-12000</v>
      </c>
      <c r="H36" s="110"/>
      <c r="I36" s="108" t="s">
        <v>86</v>
      </c>
      <c r="J36" s="63">
        <v>100</v>
      </c>
      <c r="K36" s="86">
        <f>SUM(J34:J36)</f>
        <v>-1200</v>
      </c>
      <c r="L36" s="87"/>
      <c r="M36" s="108"/>
      <c r="N36" s="63"/>
      <c r="O36" s="108" t="s">
        <v>86</v>
      </c>
      <c r="P36" s="103">
        <v>-100</v>
      </c>
      <c r="Q36" s="225">
        <f>SUM(N34:N36)+SUM(P34:P36)</f>
        <v>2900</v>
      </c>
      <c r="R36" s="103">
        <v>-10300</v>
      </c>
      <c r="S36" s="381">
        <v>4578000</v>
      </c>
      <c r="T36" s="361">
        <v>3936700</v>
      </c>
      <c r="U36" s="382">
        <v>3936600</v>
      </c>
      <c r="V36" s="405">
        <v>-0.12</v>
      </c>
      <c r="W36" s="397">
        <v>-6.5000000000000002E-2</v>
      </c>
      <c r="X36" s="407">
        <v>-5.5E-2</v>
      </c>
      <c r="Y36" s="165">
        <v>0.02</v>
      </c>
      <c r="Z36" s="129">
        <v>106.26</v>
      </c>
    </row>
    <row r="37" spans="1:28" s="223" customFormat="1" ht="27" customHeight="1" x14ac:dyDescent="0.25">
      <c r="A37" s="36"/>
      <c r="B37" s="39"/>
      <c r="C37" s="181"/>
      <c r="D37" s="139">
        <v>-8.6999999999999994E-2</v>
      </c>
      <c r="E37" s="70"/>
      <c r="F37" s="70"/>
      <c r="G37" s="76"/>
      <c r="H37" s="209"/>
      <c r="I37" s="123" t="s">
        <v>168</v>
      </c>
      <c r="J37" s="70">
        <v>-900</v>
      </c>
      <c r="K37" s="78"/>
      <c r="L37" s="105"/>
      <c r="M37" s="123"/>
      <c r="N37" s="70"/>
      <c r="O37" s="123"/>
      <c r="P37" s="70"/>
      <c r="Q37" s="78"/>
      <c r="R37" s="70"/>
      <c r="S37" s="375"/>
      <c r="T37" s="376"/>
      <c r="U37" s="377"/>
      <c r="V37" s="413"/>
      <c r="W37" s="174"/>
      <c r="X37" s="409"/>
      <c r="Y37" s="167"/>
      <c r="Z37" s="128">
        <v>105.95</v>
      </c>
    </row>
    <row r="38" spans="1:28" s="223" customFormat="1" ht="27" customHeight="1" x14ac:dyDescent="0.25">
      <c r="A38" s="36"/>
      <c r="B38" s="36"/>
      <c r="C38" s="180"/>
      <c r="D38" s="30"/>
      <c r="E38" s="67"/>
      <c r="F38" s="67"/>
      <c r="G38" s="72"/>
      <c r="H38" s="193"/>
      <c r="I38" s="107" t="s">
        <v>173</v>
      </c>
      <c r="J38" s="67">
        <v>-100</v>
      </c>
      <c r="K38" s="82"/>
      <c r="L38" s="93"/>
      <c r="M38" s="107"/>
      <c r="N38" s="67"/>
      <c r="O38" s="107" t="s">
        <v>82</v>
      </c>
      <c r="P38" s="67">
        <v>12000</v>
      </c>
      <c r="Q38" s="82"/>
      <c r="R38" s="67"/>
      <c r="S38" s="378"/>
      <c r="T38" s="379"/>
      <c r="U38" s="380"/>
      <c r="V38" s="197"/>
      <c r="W38" s="173"/>
      <c r="X38" s="403"/>
      <c r="Y38" s="166"/>
      <c r="Z38" s="130"/>
    </row>
    <row r="39" spans="1:28" s="223" customFormat="1" ht="27" customHeight="1" x14ac:dyDescent="0.25">
      <c r="A39" s="36"/>
      <c r="B39" s="36"/>
      <c r="C39" s="180"/>
      <c r="D39" s="30"/>
      <c r="E39" s="67"/>
      <c r="F39" s="67"/>
      <c r="G39" s="72"/>
      <c r="H39" s="193"/>
      <c r="I39" s="107" t="s">
        <v>86</v>
      </c>
      <c r="J39" s="67">
        <v>100</v>
      </c>
      <c r="K39" s="82"/>
      <c r="L39" s="93"/>
      <c r="M39" s="107"/>
      <c r="N39" s="67"/>
      <c r="O39" s="107" t="s">
        <v>85</v>
      </c>
      <c r="P39" s="67">
        <v>700</v>
      </c>
      <c r="Q39" s="82"/>
      <c r="R39" s="67"/>
      <c r="S39" s="378"/>
      <c r="T39" s="379"/>
      <c r="U39" s="380"/>
      <c r="V39" s="197"/>
      <c r="W39" s="173"/>
      <c r="X39" s="403"/>
      <c r="Y39" s="166"/>
      <c r="Z39" s="130"/>
    </row>
    <row r="40" spans="1:28" s="223" customFormat="1" ht="27" customHeight="1" x14ac:dyDescent="0.25">
      <c r="A40" s="37">
        <v>14</v>
      </c>
      <c r="B40" s="37" t="s">
        <v>127</v>
      </c>
      <c r="C40" s="169">
        <v>-7.1999999999999995E-2</v>
      </c>
      <c r="D40" s="177">
        <v>1E-3</v>
      </c>
      <c r="E40" s="63">
        <v>0</v>
      </c>
      <c r="F40" s="63">
        <v>-29700</v>
      </c>
      <c r="G40" s="73">
        <f>SUM(E40:F40)</f>
        <v>-29700</v>
      </c>
      <c r="H40" s="110"/>
      <c r="I40" s="108" t="s">
        <v>206</v>
      </c>
      <c r="J40" s="63">
        <v>9000</v>
      </c>
      <c r="K40" s="86">
        <f>SUM(J37:J40)</f>
        <v>8100</v>
      </c>
      <c r="L40" s="87"/>
      <c r="M40" s="108"/>
      <c r="N40" s="63"/>
      <c r="O40" s="108" t="s">
        <v>86</v>
      </c>
      <c r="P40" s="103">
        <v>-800</v>
      </c>
      <c r="Q40" s="225">
        <f>SUM(N37:N40)+SUM(P37:P40)</f>
        <v>11900</v>
      </c>
      <c r="R40" s="103">
        <v>-9700</v>
      </c>
      <c r="S40" s="381">
        <v>4568300</v>
      </c>
      <c r="T40" s="361">
        <v>3961600</v>
      </c>
      <c r="U40" s="382">
        <v>3961500</v>
      </c>
      <c r="V40" s="405">
        <v>-0.12</v>
      </c>
      <c r="W40" s="397">
        <v>-6.5000000000000002E-2</v>
      </c>
      <c r="X40" s="407">
        <v>-0.05</v>
      </c>
      <c r="Y40" s="165">
        <v>1.4999999999999999E-2</v>
      </c>
      <c r="Z40" s="129">
        <v>106.17</v>
      </c>
    </row>
    <row r="41" spans="1:28" ht="27" customHeight="1" x14ac:dyDescent="0.25">
      <c r="A41" s="36"/>
      <c r="B41" s="15"/>
      <c r="C41" s="180"/>
      <c r="D41" s="30">
        <v>-0.08</v>
      </c>
      <c r="E41" s="67"/>
      <c r="F41" s="67"/>
      <c r="G41" s="72"/>
      <c r="H41" s="193"/>
      <c r="I41" s="107"/>
      <c r="J41" s="67"/>
      <c r="K41" s="82"/>
      <c r="L41" s="93"/>
      <c r="M41" s="107"/>
      <c r="N41" s="67"/>
      <c r="O41" s="107"/>
      <c r="P41" s="104"/>
      <c r="Q41" s="227"/>
      <c r="R41" s="104"/>
      <c r="S41" s="383"/>
      <c r="T41" s="379"/>
      <c r="U41" s="364"/>
      <c r="V41" s="197"/>
      <c r="W41" s="173"/>
      <c r="X41" s="403"/>
      <c r="Y41" s="197"/>
      <c r="Z41" s="130">
        <v>105.6</v>
      </c>
      <c r="AA41" s="222"/>
      <c r="AB41" s="222"/>
    </row>
    <row r="42" spans="1:28" ht="27" customHeight="1" x14ac:dyDescent="0.25">
      <c r="A42" s="36"/>
      <c r="B42" s="15"/>
      <c r="C42" s="180"/>
      <c r="D42" s="30"/>
      <c r="E42" s="67"/>
      <c r="F42" s="67"/>
      <c r="G42" s="72"/>
      <c r="H42" s="193"/>
      <c r="I42" s="107" t="s">
        <v>168</v>
      </c>
      <c r="J42" s="67">
        <v>-1100</v>
      </c>
      <c r="K42" s="82"/>
      <c r="L42" s="93"/>
      <c r="M42" s="107"/>
      <c r="N42" s="67"/>
      <c r="O42" s="107" t="s">
        <v>82</v>
      </c>
      <c r="P42" s="104">
        <v>1800</v>
      </c>
      <c r="Q42" s="227"/>
      <c r="R42" s="104"/>
      <c r="S42" s="383"/>
      <c r="T42" s="379"/>
      <c r="U42" s="364"/>
      <c r="V42" s="197"/>
      <c r="W42" s="173"/>
      <c r="X42" s="403"/>
      <c r="Y42" s="166"/>
      <c r="Z42" s="130"/>
      <c r="AA42" s="222"/>
      <c r="AB42" s="222"/>
    </row>
    <row r="43" spans="1:28" ht="27" customHeight="1" x14ac:dyDescent="0.25">
      <c r="A43" s="37">
        <v>15</v>
      </c>
      <c r="B43" s="19" t="s">
        <v>130</v>
      </c>
      <c r="C43" s="169">
        <v>-5.1999999999999998E-2</v>
      </c>
      <c r="D43" s="21">
        <v>1E-3</v>
      </c>
      <c r="E43" s="75">
        <v>0</v>
      </c>
      <c r="F43" s="63">
        <v>4400</v>
      </c>
      <c r="G43" s="73">
        <f>SUM(E43:F43)</f>
        <v>4400</v>
      </c>
      <c r="H43" s="60"/>
      <c r="I43" s="108" t="s">
        <v>86</v>
      </c>
      <c r="J43" s="63">
        <v>800</v>
      </c>
      <c r="K43" s="86">
        <f>SUM(J41:J43)</f>
        <v>-300</v>
      </c>
      <c r="L43" s="95"/>
      <c r="M43" s="108"/>
      <c r="N43" s="63"/>
      <c r="O43" s="108" t="s">
        <v>86</v>
      </c>
      <c r="P43" s="103">
        <v>-100</v>
      </c>
      <c r="Q43" s="225">
        <f>SUM(N41:N43)+SUM(P41:P43)</f>
        <v>1700</v>
      </c>
      <c r="R43" s="230">
        <v>5800</v>
      </c>
      <c r="S43" s="381">
        <v>4574100</v>
      </c>
      <c r="T43" s="361">
        <v>3985500</v>
      </c>
      <c r="U43" s="362">
        <v>3985500</v>
      </c>
      <c r="V43" s="405">
        <v>-0.12</v>
      </c>
      <c r="W43" s="397">
        <v>-6.5000000000000002E-2</v>
      </c>
      <c r="X43" s="406">
        <v>-0.05</v>
      </c>
      <c r="Y43" s="165">
        <v>1.4999999999999999E-2</v>
      </c>
      <c r="Z43" s="129">
        <v>105.76</v>
      </c>
      <c r="AA43" s="224"/>
      <c r="AB43" s="222"/>
    </row>
    <row r="44" spans="1:28" ht="27" customHeight="1" x14ac:dyDescent="0.25">
      <c r="A44" s="36"/>
      <c r="B44" s="15"/>
      <c r="C44" s="180"/>
      <c r="D44" s="216">
        <v>-8.6999999999999994E-2</v>
      </c>
      <c r="E44" s="67"/>
      <c r="F44" s="67"/>
      <c r="G44" s="72"/>
      <c r="H44" s="61"/>
      <c r="I44" s="107" t="s">
        <v>168</v>
      </c>
      <c r="J44" s="67">
        <v>-400</v>
      </c>
      <c r="K44" s="82"/>
      <c r="L44" s="192"/>
      <c r="M44" s="107"/>
      <c r="N44" s="67"/>
      <c r="O44" s="107" t="s">
        <v>178</v>
      </c>
      <c r="P44" s="104">
        <v>15000</v>
      </c>
      <c r="Q44" s="231"/>
      <c r="R44" s="104"/>
      <c r="S44" s="383"/>
      <c r="T44" s="379"/>
      <c r="U44" s="364"/>
      <c r="V44" s="197"/>
      <c r="W44" s="173"/>
      <c r="X44" s="403"/>
      <c r="Y44" s="166"/>
      <c r="Z44" s="130">
        <v>105.24</v>
      </c>
      <c r="AA44" s="223"/>
      <c r="AB44" s="222"/>
    </row>
    <row r="45" spans="1:28" ht="27" customHeight="1" x14ac:dyDescent="0.25">
      <c r="A45" s="36"/>
      <c r="B45" s="15"/>
      <c r="C45" s="65"/>
      <c r="D45" s="172"/>
      <c r="E45" s="194"/>
      <c r="F45" s="67"/>
      <c r="G45" s="74"/>
      <c r="H45" s="121"/>
      <c r="I45" s="107" t="s">
        <v>86</v>
      </c>
      <c r="J45" s="104">
        <v>100</v>
      </c>
      <c r="K45" s="82"/>
      <c r="L45" s="96"/>
      <c r="M45" s="107"/>
      <c r="N45" s="67"/>
      <c r="O45" s="107" t="s">
        <v>86</v>
      </c>
      <c r="P45" s="67">
        <v>-300</v>
      </c>
      <c r="Q45" s="113"/>
      <c r="R45" s="90"/>
      <c r="S45" s="358"/>
      <c r="T45" s="384"/>
      <c r="U45" s="385"/>
      <c r="V45" s="404"/>
      <c r="W45" s="176"/>
      <c r="X45" s="403"/>
      <c r="Y45" s="197"/>
      <c r="Z45" s="130"/>
      <c r="AA45" s="224"/>
      <c r="AB45" s="222"/>
    </row>
    <row r="46" spans="1:28" ht="27" customHeight="1" x14ac:dyDescent="0.25">
      <c r="A46" s="37">
        <v>16</v>
      </c>
      <c r="B46" s="19" t="s">
        <v>133</v>
      </c>
      <c r="C46" s="169">
        <v>-5.6000000000000001E-2</v>
      </c>
      <c r="D46" s="21">
        <v>1E-3</v>
      </c>
      <c r="E46" s="75">
        <v>-200</v>
      </c>
      <c r="F46" s="63">
        <v>-4300</v>
      </c>
      <c r="G46" s="73">
        <f>SUM(E46:F46)</f>
        <v>-4500</v>
      </c>
      <c r="H46" s="120"/>
      <c r="I46" s="108" t="s">
        <v>207</v>
      </c>
      <c r="J46" s="103">
        <v>-44300</v>
      </c>
      <c r="K46" s="86">
        <f>SUM(J44:J46)</f>
        <v>-44600</v>
      </c>
      <c r="L46" s="87"/>
      <c r="M46" s="108"/>
      <c r="N46" s="63"/>
      <c r="O46" s="108" t="s">
        <v>207</v>
      </c>
      <c r="P46" s="63">
        <v>132300</v>
      </c>
      <c r="Q46" s="225">
        <f>SUM(N44:N46)+SUM(P44:P46)</f>
        <v>147000</v>
      </c>
      <c r="R46" s="88">
        <v>97900</v>
      </c>
      <c r="S46" s="360">
        <v>4672000</v>
      </c>
      <c r="T46" s="361">
        <v>4065900</v>
      </c>
      <c r="U46" s="362">
        <v>2630200</v>
      </c>
      <c r="V46" s="405">
        <v>-0.12</v>
      </c>
      <c r="W46" s="397">
        <v>-6.5000000000000002E-2</v>
      </c>
      <c r="X46" s="406">
        <v>-0.05</v>
      </c>
      <c r="Y46" s="165">
        <v>1.4999999999999999E-2</v>
      </c>
      <c r="Z46" s="129">
        <v>105.42</v>
      </c>
      <c r="AA46" s="224"/>
      <c r="AB46" s="222"/>
    </row>
    <row r="47" spans="1:28" ht="27" customHeight="1" x14ac:dyDescent="0.25">
      <c r="A47" s="36"/>
      <c r="B47" s="15"/>
      <c r="C47" s="180"/>
      <c r="D47" s="30">
        <v>-8.6999999999999994E-2</v>
      </c>
      <c r="E47" s="67"/>
      <c r="F47" s="67"/>
      <c r="G47" s="72"/>
      <c r="H47" s="185"/>
      <c r="I47" s="107"/>
      <c r="J47" s="104"/>
      <c r="K47" s="82"/>
      <c r="L47" s="93"/>
      <c r="M47" s="107"/>
      <c r="N47" s="67"/>
      <c r="O47" s="107" t="s">
        <v>82</v>
      </c>
      <c r="P47" s="67">
        <v>12100</v>
      </c>
      <c r="Q47" s="188"/>
      <c r="R47" s="67"/>
      <c r="S47" s="378"/>
      <c r="T47" s="379"/>
      <c r="U47" s="364"/>
      <c r="V47" s="197"/>
      <c r="W47" s="173"/>
      <c r="X47" s="403"/>
      <c r="Y47" s="166"/>
      <c r="Z47" s="130">
        <v>104.69</v>
      </c>
      <c r="AA47" s="224"/>
      <c r="AB47" s="222"/>
    </row>
    <row r="48" spans="1:28" ht="27" customHeight="1" x14ac:dyDescent="0.25">
      <c r="A48" s="36"/>
      <c r="B48" s="12"/>
      <c r="C48" s="180"/>
      <c r="D48" s="30"/>
      <c r="E48" s="67"/>
      <c r="F48" s="67"/>
      <c r="G48" s="72"/>
      <c r="H48" s="185"/>
      <c r="I48" s="107" t="s">
        <v>168</v>
      </c>
      <c r="J48" s="104">
        <v>-700</v>
      </c>
      <c r="K48" s="82"/>
      <c r="L48" s="93"/>
      <c r="M48" s="107"/>
      <c r="N48" s="99"/>
      <c r="O48" s="107" t="s">
        <v>168</v>
      </c>
      <c r="P48" s="67">
        <v>6000</v>
      </c>
      <c r="Q48" s="188"/>
      <c r="R48" s="67"/>
      <c r="S48" s="378"/>
      <c r="T48" s="379"/>
      <c r="U48" s="364"/>
      <c r="V48" s="197"/>
      <c r="W48" s="173"/>
      <c r="X48" s="403"/>
      <c r="Y48" s="166"/>
      <c r="Z48" s="130"/>
      <c r="AA48" s="224"/>
      <c r="AB48" s="222"/>
    </row>
    <row r="49" spans="1:27" s="223" customFormat="1" ht="27" customHeight="1" x14ac:dyDescent="0.25">
      <c r="A49" s="37">
        <v>17</v>
      </c>
      <c r="B49" s="189" t="s">
        <v>134</v>
      </c>
      <c r="C49" s="169">
        <v>-5.0999999999999997E-2</v>
      </c>
      <c r="D49" s="317">
        <v>1E-3</v>
      </c>
      <c r="E49" s="63">
        <v>-1700</v>
      </c>
      <c r="F49" s="63">
        <v>1900</v>
      </c>
      <c r="G49" s="73">
        <f>SUM(E49:F49)</f>
        <v>200</v>
      </c>
      <c r="H49" s="190"/>
      <c r="I49" s="108" t="s">
        <v>86</v>
      </c>
      <c r="J49" s="103">
        <v>300</v>
      </c>
      <c r="K49" s="86">
        <f>SUM(J47:J49)</f>
        <v>-400</v>
      </c>
      <c r="L49" s="87"/>
      <c r="M49" s="108"/>
      <c r="N49" s="63"/>
      <c r="O49" s="108" t="s">
        <v>86</v>
      </c>
      <c r="P49" s="63">
        <v>-700</v>
      </c>
      <c r="Q49" s="225">
        <f>SUM(N47:N49)+SUM(P47:P49)</f>
        <v>17400</v>
      </c>
      <c r="R49" s="63">
        <v>17200</v>
      </c>
      <c r="S49" s="360">
        <v>4689200</v>
      </c>
      <c r="T49" s="361">
        <v>4067900</v>
      </c>
      <c r="U49" s="362">
        <v>3998500</v>
      </c>
      <c r="V49" s="410">
        <v>-0.12</v>
      </c>
      <c r="W49" s="401">
        <v>-6.5000000000000002E-2</v>
      </c>
      <c r="X49" s="406">
        <v>-0.06</v>
      </c>
      <c r="Y49" s="165">
        <v>0.01</v>
      </c>
      <c r="Z49" s="129">
        <v>105.18</v>
      </c>
      <c r="AA49" s="224"/>
    </row>
    <row r="50" spans="1:27" s="223" customFormat="1" ht="27" customHeight="1" x14ac:dyDescent="0.25">
      <c r="A50" s="36"/>
      <c r="B50" s="15"/>
      <c r="C50" s="65"/>
      <c r="D50" s="30">
        <v>-8.6999999999999994E-2</v>
      </c>
      <c r="E50" s="67"/>
      <c r="F50" s="67"/>
      <c r="G50" s="72"/>
      <c r="H50" s="61"/>
      <c r="I50" s="107" t="s">
        <v>168</v>
      </c>
      <c r="J50" s="104">
        <v>-800</v>
      </c>
      <c r="K50" s="82"/>
      <c r="L50" s="93"/>
      <c r="M50" s="107"/>
      <c r="N50" s="67"/>
      <c r="O50" s="107"/>
      <c r="P50" s="67"/>
      <c r="Q50" s="113"/>
      <c r="R50" s="67"/>
      <c r="S50" s="358"/>
      <c r="T50" s="363"/>
      <c r="U50" s="359"/>
      <c r="V50" s="404"/>
      <c r="W50" s="173"/>
      <c r="X50" s="408"/>
      <c r="Y50" s="166"/>
      <c r="Z50" s="217">
        <v>104.55</v>
      </c>
      <c r="AA50" s="224"/>
    </row>
    <row r="51" spans="1:27" s="223" customFormat="1" ht="27" customHeight="1" x14ac:dyDescent="0.25">
      <c r="A51" s="36"/>
      <c r="B51" s="15"/>
      <c r="C51" s="65"/>
      <c r="D51" s="30"/>
      <c r="E51" s="67"/>
      <c r="F51" s="67"/>
      <c r="G51" s="72"/>
      <c r="H51" s="61"/>
      <c r="I51" s="107" t="s">
        <v>173</v>
      </c>
      <c r="J51" s="104">
        <v>-700</v>
      </c>
      <c r="K51" s="82"/>
      <c r="L51" s="93"/>
      <c r="M51" s="107"/>
      <c r="N51" s="67"/>
      <c r="O51" s="107"/>
      <c r="P51" s="67"/>
      <c r="Q51" s="113"/>
      <c r="R51" s="67"/>
      <c r="S51" s="358"/>
      <c r="T51" s="363"/>
      <c r="U51" s="359"/>
      <c r="V51" s="404"/>
      <c r="W51" s="173"/>
      <c r="X51" s="408"/>
      <c r="Y51" s="166"/>
      <c r="Z51" s="217"/>
      <c r="AA51" s="224"/>
    </row>
    <row r="52" spans="1:27" s="223" customFormat="1" ht="27" customHeight="1" x14ac:dyDescent="0.25">
      <c r="A52" s="36"/>
      <c r="B52" s="15"/>
      <c r="C52" s="65"/>
      <c r="D52" s="30"/>
      <c r="E52" s="67"/>
      <c r="F52" s="67"/>
      <c r="G52" s="72"/>
      <c r="H52" s="61"/>
      <c r="I52" s="107" t="s">
        <v>208</v>
      </c>
      <c r="J52" s="104">
        <v>-800</v>
      </c>
      <c r="K52" s="82"/>
      <c r="L52" s="93"/>
      <c r="M52" s="107"/>
      <c r="N52" s="67"/>
      <c r="O52" s="107"/>
      <c r="P52" s="67"/>
      <c r="Q52" s="113"/>
      <c r="R52" s="67"/>
      <c r="S52" s="358"/>
      <c r="T52" s="363"/>
      <c r="U52" s="359"/>
      <c r="V52" s="404"/>
      <c r="W52" s="173"/>
      <c r="X52" s="408"/>
      <c r="Y52" s="166"/>
      <c r="Z52" s="217"/>
      <c r="AA52" s="224"/>
    </row>
    <row r="53" spans="1:27" s="223" customFormat="1" ht="27" customHeight="1" x14ac:dyDescent="0.25">
      <c r="A53" s="36"/>
      <c r="B53" s="15"/>
      <c r="C53" s="65"/>
      <c r="D53" s="30"/>
      <c r="E53" s="67"/>
      <c r="F53" s="67"/>
      <c r="G53" s="72"/>
      <c r="H53" s="61"/>
      <c r="I53" s="107" t="s">
        <v>86</v>
      </c>
      <c r="J53" s="104">
        <v>700</v>
      </c>
      <c r="K53" s="82"/>
      <c r="L53" s="93"/>
      <c r="M53" s="107"/>
      <c r="N53" s="67"/>
      <c r="O53" s="107" t="s">
        <v>208</v>
      </c>
      <c r="P53" s="67">
        <v>800</v>
      </c>
      <c r="Q53" s="113"/>
      <c r="R53" s="67"/>
      <c r="S53" s="358"/>
      <c r="T53" s="363"/>
      <c r="U53" s="359"/>
      <c r="V53" s="404"/>
      <c r="W53" s="173"/>
      <c r="X53" s="408"/>
      <c r="Y53" s="166"/>
      <c r="Z53" s="217"/>
      <c r="AA53" s="224"/>
    </row>
    <row r="54" spans="1:27" s="223" customFormat="1" ht="27" customHeight="1" x14ac:dyDescent="0.25">
      <c r="A54" s="37">
        <v>18</v>
      </c>
      <c r="B54" s="19" t="s">
        <v>135</v>
      </c>
      <c r="C54" s="169">
        <v>-4.5999999999999999E-2</v>
      </c>
      <c r="D54" s="177">
        <v>1E-3</v>
      </c>
      <c r="E54" s="63">
        <v>-1500</v>
      </c>
      <c r="F54" s="63">
        <v>10900</v>
      </c>
      <c r="G54" s="73">
        <f>SUM(E54:F54)</f>
        <v>9400</v>
      </c>
      <c r="H54" s="60"/>
      <c r="I54" s="108" t="s">
        <v>170</v>
      </c>
      <c r="J54" s="103">
        <v>15500</v>
      </c>
      <c r="K54" s="86">
        <f>SUM(J50:J54)</f>
        <v>13900</v>
      </c>
      <c r="L54" s="87"/>
      <c r="M54" s="108"/>
      <c r="N54" s="63"/>
      <c r="O54" s="108" t="s">
        <v>86</v>
      </c>
      <c r="P54" s="63">
        <v>-300</v>
      </c>
      <c r="Q54" s="225">
        <f>SUM(N50:N54)+SUM(P50:P54)</f>
        <v>500</v>
      </c>
      <c r="R54" s="63">
        <v>23800</v>
      </c>
      <c r="S54" s="360">
        <v>4713000</v>
      </c>
      <c r="T54" s="361">
        <v>4069700</v>
      </c>
      <c r="U54" s="362">
        <v>4068400</v>
      </c>
      <c r="V54" s="410">
        <v>-0.12</v>
      </c>
      <c r="W54" s="397">
        <v>-6.5000000000000002E-2</v>
      </c>
      <c r="X54" s="406">
        <v>-0.06</v>
      </c>
      <c r="Y54" s="165">
        <v>0.01</v>
      </c>
      <c r="Z54" s="218">
        <v>104.87</v>
      </c>
      <c r="AA54" s="224"/>
    </row>
    <row r="55" spans="1:27" s="223" customFormat="1" ht="27" customHeight="1" x14ac:dyDescent="0.25">
      <c r="A55" s="39"/>
      <c r="B55" s="15"/>
      <c r="C55" s="64"/>
      <c r="D55" s="139">
        <v>-8.6999999999999994E-2</v>
      </c>
      <c r="E55" s="70"/>
      <c r="F55" s="70"/>
      <c r="G55" s="76"/>
      <c r="H55" s="126"/>
      <c r="I55" s="123" t="s">
        <v>172</v>
      </c>
      <c r="J55" s="104">
        <v>-1800</v>
      </c>
      <c r="K55" s="78"/>
      <c r="L55" s="105"/>
      <c r="M55" s="107"/>
      <c r="N55" s="70"/>
      <c r="O55" s="107"/>
      <c r="P55" s="70"/>
      <c r="Q55" s="112"/>
      <c r="R55" s="70"/>
      <c r="S55" s="367"/>
      <c r="T55" s="368"/>
      <c r="U55" s="366"/>
      <c r="V55" s="402"/>
      <c r="W55" s="174"/>
      <c r="X55" s="412"/>
      <c r="Y55" s="167"/>
      <c r="Z55" s="128">
        <v>104.94</v>
      </c>
      <c r="AA55" s="224"/>
    </row>
    <row r="56" spans="1:27" s="223" customFormat="1" ht="27" customHeight="1" x14ac:dyDescent="0.25">
      <c r="A56" s="36"/>
      <c r="B56" s="15"/>
      <c r="C56" s="65"/>
      <c r="D56" s="30"/>
      <c r="E56" s="67"/>
      <c r="F56" s="67"/>
      <c r="G56" s="72"/>
      <c r="H56" s="191"/>
      <c r="I56" s="107" t="s">
        <v>168</v>
      </c>
      <c r="J56" s="104">
        <v>-900</v>
      </c>
      <c r="K56" s="82"/>
      <c r="L56" s="93"/>
      <c r="M56" s="107"/>
      <c r="N56" s="67"/>
      <c r="O56" s="107"/>
      <c r="P56" s="67"/>
      <c r="Q56" s="113"/>
      <c r="R56" s="67"/>
      <c r="S56" s="358"/>
      <c r="T56" s="363"/>
      <c r="U56" s="359"/>
      <c r="V56" s="404"/>
      <c r="W56" s="173"/>
      <c r="X56" s="408"/>
      <c r="Y56" s="166"/>
      <c r="Z56" s="130"/>
      <c r="AA56" s="224"/>
    </row>
    <row r="57" spans="1:27" s="223" customFormat="1" ht="27" customHeight="1" x14ac:dyDescent="0.25">
      <c r="A57" s="37">
        <v>23</v>
      </c>
      <c r="B57" s="37" t="s">
        <v>133</v>
      </c>
      <c r="C57" s="169">
        <v>-4.5999999999999999E-2</v>
      </c>
      <c r="D57" s="177">
        <v>1E-3</v>
      </c>
      <c r="E57" s="63">
        <v>600</v>
      </c>
      <c r="F57" s="63">
        <v>71500</v>
      </c>
      <c r="G57" s="73">
        <f>SUM(E57:F57)</f>
        <v>72100</v>
      </c>
      <c r="H57" s="60"/>
      <c r="I57" s="108" t="s">
        <v>86</v>
      </c>
      <c r="J57" s="103">
        <v>300</v>
      </c>
      <c r="K57" s="86">
        <f>SUM(J55:J57)</f>
        <v>-2400</v>
      </c>
      <c r="L57" s="87"/>
      <c r="M57" s="108" t="s">
        <v>172</v>
      </c>
      <c r="N57" s="63">
        <v>3800</v>
      </c>
      <c r="O57" s="108" t="s">
        <v>86</v>
      </c>
      <c r="P57" s="63">
        <v>-100</v>
      </c>
      <c r="Q57" s="225">
        <f>SUM(N55:N57)+SUM(P55:P57)</f>
        <v>3700</v>
      </c>
      <c r="R57" s="63">
        <v>73400</v>
      </c>
      <c r="S57" s="360">
        <v>4786400</v>
      </c>
      <c r="T57" s="361">
        <v>4144900</v>
      </c>
      <c r="U57" s="362">
        <v>4143500</v>
      </c>
      <c r="V57" s="405">
        <v>-0.121</v>
      </c>
      <c r="W57" s="397">
        <v>-6.5000000000000002E-2</v>
      </c>
      <c r="X57" s="406">
        <v>-5.5E-2</v>
      </c>
      <c r="Y57" s="165">
        <v>5.0000000000000001E-3</v>
      </c>
      <c r="Z57" s="129">
        <v>105.2</v>
      </c>
      <c r="AA57" s="224"/>
    </row>
    <row r="58" spans="1:27" s="223" customFormat="1" ht="27" customHeight="1" x14ac:dyDescent="0.25">
      <c r="A58" s="36"/>
      <c r="B58" s="15"/>
      <c r="C58" s="180"/>
      <c r="D58" s="30">
        <v>-8.6999999999999994E-2</v>
      </c>
      <c r="E58" s="67"/>
      <c r="F58" s="67"/>
      <c r="G58" s="72"/>
      <c r="H58" s="61"/>
      <c r="I58" s="107"/>
      <c r="J58" s="104"/>
      <c r="K58" s="82"/>
      <c r="L58" s="93"/>
      <c r="M58" s="107"/>
      <c r="N58" s="67"/>
      <c r="O58" s="107" t="s">
        <v>178</v>
      </c>
      <c r="P58" s="67">
        <v>10000</v>
      </c>
      <c r="Q58" s="82"/>
      <c r="R58" s="67"/>
      <c r="S58" s="378"/>
      <c r="T58" s="379"/>
      <c r="U58" s="364"/>
      <c r="V58" s="197"/>
      <c r="W58" s="173"/>
      <c r="X58" s="403"/>
      <c r="Y58" s="166"/>
      <c r="Z58" s="130">
        <v>105.22</v>
      </c>
      <c r="AA58" s="224"/>
    </row>
    <row r="59" spans="1:27" s="223" customFormat="1" ht="27" customHeight="1" x14ac:dyDescent="0.25">
      <c r="A59" s="36"/>
      <c r="B59" s="15"/>
      <c r="C59" s="180"/>
      <c r="D59" s="30"/>
      <c r="E59" s="67"/>
      <c r="F59" s="67"/>
      <c r="G59" s="72"/>
      <c r="H59" s="61"/>
      <c r="I59" s="107" t="s">
        <v>168</v>
      </c>
      <c r="J59" s="104">
        <v>-500</v>
      </c>
      <c r="K59" s="82"/>
      <c r="L59" s="93"/>
      <c r="M59" s="107"/>
      <c r="N59" s="67"/>
      <c r="O59" s="107" t="s">
        <v>82</v>
      </c>
      <c r="P59" s="67">
        <v>13100</v>
      </c>
      <c r="Q59" s="82"/>
      <c r="R59" s="67"/>
      <c r="S59" s="378"/>
      <c r="T59" s="379"/>
      <c r="U59" s="364"/>
      <c r="V59" s="197"/>
      <c r="W59" s="173"/>
      <c r="X59" s="403"/>
      <c r="Y59" s="166"/>
      <c r="Z59" s="130"/>
      <c r="AA59" s="224"/>
    </row>
    <row r="60" spans="1:27" s="223" customFormat="1" ht="27" customHeight="1" x14ac:dyDescent="0.25">
      <c r="A60" s="37">
        <v>24</v>
      </c>
      <c r="B60" s="19" t="s">
        <v>134</v>
      </c>
      <c r="C60" s="169">
        <v>-3.7999999999999999E-2</v>
      </c>
      <c r="D60" s="177">
        <v>1E-3</v>
      </c>
      <c r="E60" s="63">
        <v>-100</v>
      </c>
      <c r="F60" s="63">
        <v>2500</v>
      </c>
      <c r="G60" s="73">
        <f>SUM(E60:F60)</f>
        <v>2400</v>
      </c>
      <c r="H60" s="60"/>
      <c r="I60" s="108" t="s">
        <v>86</v>
      </c>
      <c r="J60" s="103">
        <v>100</v>
      </c>
      <c r="K60" s="86">
        <f>SUM(J58:J60)</f>
        <v>-400</v>
      </c>
      <c r="L60" s="87"/>
      <c r="M60" s="108"/>
      <c r="N60" s="63"/>
      <c r="O60" s="108" t="s">
        <v>86</v>
      </c>
      <c r="P60" s="103">
        <v>-200</v>
      </c>
      <c r="Q60" s="225">
        <f>SUM(N58:N60)+SUM(P58:P60)</f>
        <v>22900</v>
      </c>
      <c r="R60" s="63">
        <v>24900</v>
      </c>
      <c r="S60" s="360">
        <v>4811300</v>
      </c>
      <c r="T60" s="361">
        <v>4171100</v>
      </c>
      <c r="U60" s="362">
        <v>4170900</v>
      </c>
      <c r="V60" s="405">
        <v>-0.129</v>
      </c>
      <c r="W60" s="397">
        <v>-6.5000000000000002E-2</v>
      </c>
      <c r="X60" s="407">
        <v>-5.5E-2</v>
      </c>
      <c r="Y60" s="165">
        <v>5.0000000000000001E-3</v>
      </c>
      <c r="Z60" s="129">
        <v>105.47</v>
      </c>
      <c r="AA60" s="224"/>
    </row>
    <row r="61" spans="1:27" s="223" customFormat="1" ht="27" customHeight="1" x14ac:dyDescent="0.25">
      <c r="A61" s="36"/>
      <c r="B61" s="15"/>
      <c r="C61" s="180"/>
      <c r="D61" s="30">
        <v>-8.6999999999999994E-2</v>
      </c>
      <c r="E61" s="67"/>
      <c r="F61" s="67"/>
      <c r="G61" s="72"/>
      <c r="H61" s="61"/>
      <c r="I61" s="107"/>
      <c r="J61" s="104"/>
      <c r="K61" s="82"/>
      <c r="L61" s="93"/>
      <c r="M61" s="107"/>
      <c r="N61" s="67"/>
      <c r="O61" s="107" t="s">
        <v>173</v>
      </c>
      <c r="P61" s="67">
        <v>2000</v>
      </c>
      <c r="Q61" s="82"/>
      <c r="R61" s="67"/>
      <c r="S61" s="378"/>
      <c r="T61" s="379"/>
      <c r="U61" s="364"/>
      <c r="V61" s="197"/>
      <c r="W61" s="173"/>
      <c r="X61" s="403"/>
      <c r="Y61" s="166"/>
      <c r="Z61" s="130">
        <v>105.25</v>
      </c>
      <c r="AA61" s="224"/>
    </row>
    <row r="62" spans="1:27" s="223" customFormat="1" ht="27" customHeight="1" x14ac:dyDescent="0.25">
      <c r="A62" s="36"/>
      <c r="B62" s="15"/>
      <c r="C62" s="180"/>
      <c r="D62" s="30"/>
      <c r="E62" s="67"/>
      <c r="F62" s="67"/>
      <c r="G62" s="72"/>
      <c r="H62" s="61"/>
      <c r="I62" s="107"/>
      <c r="J62" s="104"/>
      <c r="K62" s="82"/>
      <c r="L62" s="93"/>
      <c r="M62" s="107"/>
      <c r="N62" s="67"/>
      <c r="O62" s="107" t="s">
        <v>85</v>
      </c>
      <c r="P62" s="67">
        <v>200</v>
      </c>
      <c r="Q62" s="82"/>
      <c r="R62" s="67"/>
      <c r="S62" s="378"/>
      <c r="T62" s="379"/>
      <c r="U62" s="364"/>
      <c r="V62" s="197"/>
      <c r="W62" s="173"/>
      <c r="X62" s="403"/>
      <c r="Y62" s="166"/>
      <c r="Z62" s="130"/>
      <c r="AA62" s="224"/>
    </row>
    <row r="63" spans="1:27" s="223" customFormat="1" ht="27" customHeight="1" x14ac:dyDescent="0.25">
      <c r="A63" s="36"/>
      <c r="B63" s="15"/>
      <c r="C63" s="180"/>
      <c r="D63" s="30"/>
      <c r="E63" s="67"/>
      <c r="F63" s="67"/>
      <c r="G63" s="72"/>
      <c r="H63" s="61"/>
      <c r="I63" s="107" t="s">
        <v>168</v>
      </c>
      <c r="J63" s="104">
        <v>-2000</v>
      </c>
      <c r="K63" s="82"/>
      <c r="L63" s="93"/>
      <c r="M63" s="107"/>
      <c r="N63" s="67"/>
      <c r="O63" s="107" t="s">
        <v>195</v>
      </c>
      <c r="P63" s="67">
        <v>99900</v>
      </c>
      <c r="Q63" s="82"/>
      <c r="R63" s="67"/>
      <c r="S63" s="378"/>
      <c r="T63" s="379"/>
      <c r="U63" s="364"/>
      <c r="V63" s="197"/>
      <c r="W63" s="173"/>
      <c r="X63" s="403"/>
      <c r="Y63" s="166"/>
      <c r="Z63" s="130"/>
      <c r="AA63" s="224"/>
    </row>
    <row r="64" spans="1:27" s="223" customFormat="1" ht="27" customHeight="1" x14ac:dyDescent="0.25">
      <c r="A64" s="36">
        <v>25</v>
      </c>
      <c r="B64" s="189" t="s">
        <v>135</v>
      </c>
      <c r="C64" s="180">
        <v>-0.03</v>
      </c>
      <c r="D64" s="30">
        <v>1E-3</v>
      </c>
      <c r="E64" s="67">
        <v>-600</v>
      </c>
      <c r="F64" s="67">
        <v>-35700</v>
      </c>
      <c r="G64" s="72">
        <f>SUM(E64:F64)</f>
        <v>-36300</v>
      </c>
      <c r="H64" s="61"/>
      <c r="I64" s="107" t="s">
        <v>86</v>
      </c>
      <c r="J64" s="103">
        <v>200</v>
      </c>
      <c r="K64" s="82">
        <f>SUM(J61:J64)</f>
        <v>-1800</v>
      </c>
      <c r="L64" s="387"/>
      <c r="M64" s="108"/>
      <c r="N64" s="67"/>
      <c r="O64" s="108" t="s">
        <v>86</v>
      </c>
      <c r="P64" s="67">
        <v>-900</v>
      </c>
      <c r="Q64" s="225">
        <f>SUM(N61:N64)+SUM(P61:P64)+L64</f>
        <v>101200</v>
      </c>
      <c r="R64" s="67">
        <v>63100</v>
      </c>
      <c r="S64" s="378">
        <v>4874400</v>
      </c>
      <c r="T64" s="379">
        <v>4229400</v>
      </c>
      <c r="U64" s="364">
        <v>4229200</v>
      </c>
      <c r="V64" s="415">
        <v>-0.14199999999999999</v>
      </c>
      <c r="W64" s="398">
        <v>-6.5000000000000002E-2</v>
      </c>
      <c r="X64" s="403">
        <v>-5.5E-2</v>
      </c>
      <c r="Y64" s="166">
        <v>5.0000000000000001E-3</v>
      </c>
      <c r="Z64" s="130">
        <v>105.56</v>
      </c>
      <c r="AA64" s="224"/>
    </row>
    <row r="65" spans="1:28" s="223" customFormat="1" ht="27" customHeight="1" x14ac:dyDescent="0.25">
      <c r="A65" s="39"/>
      <c r="B65" s="15"/>
      <c r="C65" s="64"/>
      <c r="D65" s="139">
        <v>-8.6999999999999994E-2</v>
      </c>
      <c r="E65" s="70"/>
      <c r="F65" s="70"/>
      <c r="G65" s="76"/>
      <c r="H65" s="126"/>
      <c r="I65" s="123" t="s">
        <v>168</v>
      </c>
      <c r="J65" s="104">
        <v>-1000</v>
      </c>
      <c r="K65" s="78"/>
      <c r="L65" s="105"/>
      <c r="M65" s="107"/>
      <c r="N65" s="70"/>
      <c r="O65" s="107"/>
      <c r="P65" s="70"/>
      <c r="Q65" s="112"/>
      <c r="R65" s="70"/>
      <c r="S65" s="367"/>
      <c r="T65" s="368"/>
      <c r="U65" s="366"/>
      <c r="V65" s="402"/>
      <c r="W65" s="174"/>
      <c r="X65" s="412"/>
      <c r="Y65" s="167"/>
      <c r="Z65" s="128">
        <v>105.26</v>
      </c>
      <c r="AA65" s="224"/>
    </row>
    <row r="66" spans="1:28" s="223" customFormat="1" ht="27" customHeight="1" x14ac:dyDescent="0.25">
      <c r="A66" s="36"/>
      <c r="B66" s="15"/>
      <c r="C66" s="65"/>
      <c r="D66" s="30"/>
      <c r="E66" s="67"/>
      <c r="F66" s="67"/>
      <c r="G66" s="72"/>
      <c r="H66" s="191"/>
      <c r="I66" s="107" t="s">
        <v>86</v>
      </c>
      <c r="J66" s="104">
        <v>900</v>
      </c>
      <c r="K66" s="82"/>
      <c r="L66" s="93"/>
      <c r="M66" s="107"/>
      <c r="N66" s="67"/>
      <c r="O66" s="107"/>
      <c r="P66" s="67"/>
      <c r="Q66" s="113"/>
      <c r="R66" s="67"/>
      <c r="S66" s="358"/>
      <c r="T66" s="363"/>
      <c r="U66" s="359"/>
      <c r="V66" s="404"/>
      <c r="W66" s="173"/>
      <c r="X66" s="408"/>
      <c r="Y66" s="166"/>
      <c r="Z66" s="130"/>
      <c r="AA66" s="224"/>
    </row>
    <row r="67" spans="1:28" s="223" customFormat="1" ht="27" customHeight="1" x14ac:dyDescent="0.25">
      <c r="A67" s="37">
        <v>28</v>
      </c>
      <c r="B67" s="37" t="s">
        <v>127</v>
      </c>
      <c r="C67" s="169">
        <v>-3.2000000000000001E-2</v>
      </c>
      <c r="D67" s="177">
        <v>1E-3</v>
      </c>
      <c r="E67" s="63">
        <v>500</v>
      </c>
      <c r="F67" s="63">
        <v>-4600</v>
      </c>
      <c r="G67" s="73">
        <f>SUM(E67:F67)</f>
        <v>-4100</v>
      </c>
      <c r="H67" s="60"/>
      <c r="I67" s="108" t="s">
        <v>170</v>
      </c>
      <c r="J67" s="103">
        <v>1600</v>
      </c>
      <c r="K67" s="86">
        <f>SUM(J65:J67)</f>
        <v>1500</v>
      </c>
      <c r="L67" s="87"/>
      <c r="M67" s="108"/>
      <c r="N67" s="63"/>
      <c r="O67" s="108"/>
      <c r="P67" s="63"/>
      <c r="Q67" s="225">
        <f>SUM(N65:N67)+SUM(P65:P67)</f>
        <v>0</v>
      </c>
      <c r="R67" s="63">
        <v>-2600</v>
      </c>
      <c r="S67" s="360">
        <v>4871800</v>
      </c>
      <c r="T67" s="361">
        <v>4222600</v>
      </c>
      <c r="U67" s="362">
        <v>4222400</v>
      </c>
      <c r="V67" s="405">
        <v>-0.185</v>
      </c>
      <c r="W67" s="397">
        <v>-6.5000000000000002E-2</v>
      </c>
      <c r="X67" s="406">
        <v>-0.06</v>
      </c>
      <c r="Y67" s="165">
        <v>0.02</v>
      </c>
      <c r="Z67" s="129">
        <v>105.62</v>
      </c>
      <c r="AA67" s="224"/>
    </row>
    <row r="68" spans="1:28" s="223" customFormat="1" ht="27" customHeight="1" x14ac:dyDescent="0.25">
      <c r="A68" s="36"/>
      <c r="B68" s="15"/>
      <c r="C68" s="180"/>
      <c r="D68" s="30">
        <v>-7.0000000000000007E-2</v>
      </c>
      <c r="E68" s="67"/>
      <c r="F68" s="67"/>
      <c r="G68" s="72"/>
      <c r="H68" s="61"/>
      <c r="I68" s="107"/>
      <c r="J68" s="104"/>
      <c r="K68" s="82"/>
      <c r="L68" s="93"/>
      <c r="M68" s="107"/>
      <c r="N68" s="67"/>
      <c r="O68" s="107" t="s">
        <v>82</v>
      </c>
      <c r="P68" s="67">
        <v>9100</v>
      </c>
      <c r="Q68" s="82"/>
      <c r="R68" s="67"/>
      <c r="S68" s="378"/>
      <c r="T68" s="379"/>
      <c r="U68" s="364"/>
      <c r="V68" s="197"/>
      <c r="W68" s="173"/>
      <c r="X68" s="403"/>
      <c r="Y68" s="166"/>
      <c r="Z68" s="130">
        <v>105.35</v>
      </c>
      <c r="AA68" s="224"/>
    </row>
    <row r="69" spans="1:28" s="223" customFormat="1" ht="27" customHeight="1" x14ac:dyDescent="0.25">
      <c r="A69" s="36"/>
      <c r="B69" s="15"/>
      <c r="C69" s="180"/>
      <c r="D69" s="30"/>
      <c r="E69" s="67"/>
      <c r="F69" s="67"/>
      <c r="G69" s="72"/>
      <c r="H69" s="61"/>
      <c r="I69" s="107"/>
      <c r="J69" s="104"/>
      <c r="K69" s="82"/>
      <c r="L69" s="93"/>
      <c r="M69" s="107"/>
      <c r="N69" s="67"/>
      <c r="O69" s="107" t="s">
        <v>168</v>
      </c>
      <c r="P69" s="67">
        <v>6000</v>
      </c>
      <c r="Q69" s="82"/>
      <c r="R69" s="67"/>
      <c r="S69" s="378"/>
      <c r="T69" s="379"/>
      <c r="U69" s="364"/>
      <c r="V69" s="197"/>
      <c r="W69" s="173"/>
      <c r="X69" s="403"/>
      <c r="Y69" s="166"/>
      <c r="Z69" s="130"/>
      <c r="AA69" s="224"/>
    </row>
    <row r="70" spans="1:28" s="223" customFormat="1" ht="27" customHeight="1" x14ac:dyDescent="0.25">
      <c r="A70" s="36"/>
      <c r="B70" s="15"/>
      <c r="C70" s="180"/>
      <c r="D70" s="30"/>
      <c r="E70" s="67"/>
      <c r="F70" s="67"/>
      <c r="G70" s="72"/>
      <c r="H70" s="61"/>
      <c r="I70" s="107"/>
      <c r="J70" s="104"/>
      <c r="K70" s="82"/>
      <c r="L70" s="93"/>
      <c r="M70" s="107"/>
      <c r="N70" s="67"/>
      <c r="O70" s="107" t="s">
        <v>85</v>
      </c>
      <c r="P70" s="67">
        <v>400</v>
      </c>
      <c r="Q70" s="82"/>
      <c r="R70" s="67"/>
      <c r="S70" s="378"/>
      <c r="T70" s="379"/>
      <c r="U70" s="364"/>
      <c r="V70" s="197"/>
      <c r="W70" s="173"/>
      <c r="X70" s="403"/>
      <c r="Y70" s="166"/>
      <c r="Z70" s="130"/>
      <c r="AA70" s="224"/>
    </row>
    <row r="71" spans="1:28" s="223" customFormat="1" ht="27" customHeight="1" x14ac:dyDescent="0.25">
      <c r="A71" s="37">
        <v>29</v>
      </c>
      <c r="B71" s="19" t="s">
        <v>130</v>
      </c>
      <c r="C71" s="169">
        <v>-3.1E-2</v>
      </c>
      <c r="D71" s="177">
        <v>1E-3</v>
      </c>
      <c r="E71" s="63">
        <v>100</v>
      </c>
      <c r="F71" s="63">
        <v>-6600</v>
      </c>
      <c r="G71" s="73">
        <f>SUM(E71:F71)</f>
        <v>-6500</v>
      </c>
      <c r="H71" s="60"/>
      <c r="I71" s="108" t="s">
        <v>168</v>
      </c>
      <c r="J71" s="103">
        <v>-900</v>
      </c>
      <c r="K71" s="86">
        <f>SUM(J68:J71)</f>
        <v>-900</v>
      </c>
      <c r="L71" s="87"/>
      <c r="M71" s="108"/>
      <c r="N71" s="63"/>
      <c r="O71" s="108" t="s">
        <v>86</v>
      </c>
      <c r="P71" s="103">
        <v>-200</v>
      </c>
      <c r="Q71" s="225">
        <f>SUM(N68:N71)+SUM(P68:P71)</f>
        <v>15300</v>
      </c>
      <c r="R71" s="63">
        <v>7900</v>
      </c>
      <c r="S71" s="360">
        <v>4879700</v>
      </c>
      <c r="T71" s="361">
        <v>4228600</v>
      </c>
      <c r="U71" s="362">
        <v>4228500</v>
      </c>
      <c r="V71" s="405">
        <v>-0.182</v>
      </c>
      <c r="W71" s="397">
        <v>-5.5E-2</v>
      </c>
      <c r="X71" s="407">
        <v>-0.05</v>
      </c>
      <c r="Y71" s="165">
        <v>1.4999999999999999E-2</v>
      </c>
      <c r="Z71" s="129">
        <v>105.7</v>
      </c>
      <c r="AA71" s="224"/>
    </row>
    <row r="72" spans="1:28" s="223" customFormat="1" ht="27" customHeight="1" x14ac:dyDescent="0.25">
      <c r="A72" s="36"/>
      <c r="B72" s="15"/>
      <c r="C72" s="180"/>
      <c r="D72" s="30">
        <v>-8.5000000000000006E-2</v>
      </c>
      <c r="E72" s="67"/>
      <c r="F72" s="67"/>
      <c r="G72" s="72"/>
      <c r="H72" s="61"/>
      <c r="I72" s="123"/>
      <c r="J72" s="104"/>
      <c r="K72" s="82"/>
      <c r="L72" s="93"/>
      <c r="M72" s="107"/>
      <c r="N72" s="67"/>
      <c r="O72" s="107"/>
      <c r="P72" s="67"/>
      <c r="Q72" s="82"/>
      <c r="R72" s="67"/>
      <c r="S72" s="378"/>
      <c r="T72" s="379"/>
      <c r="U72" s="364"/>
      <c r="V72" s="197"/>
      <c r="W72" s="173"/>
      <c r="X72" s="403"/>
      <c r="Y72" s="166"/>
      <c r="Z72" s="130">
        <v>105.44</v>
      </c>
      <c r="AA72" s="224"/>
    </row>
    <row r="73" spans="1:28" s="223" customFormat="1" ht="27" customHeight="1" x14ac:dyDescent="0.25">
      <c r="A73" s="36"/>
      <c r="B73" s="15"/>
      <c r="C73" s="180"/>
      <c r="D73" s="30"/>
      <c r="E73" s="67"/>
      <c r="F73" s="67"/>
      <c r="G73" s="72"/>
      <c r="H73" s="61"/>
      <c r="I73" s="107" t="s">
        <v>168</v>
      </c>
      <c r="J73" s="104">
        <v>-11500</v>
      </c>
      <c r="K73" s="82"/>
      <c r="L73" s="93"/>
      <c r="M73" s="107"/>
      <c r="N73" s="67"/>
      <c r="O73" s="107" t="s">
        <v>178</v>
      </c>
      <c r="P73" s="67">
        <v>10000</v>
      </c>
      <c r="Q73" s="82"/>
      <c r="R73" s="67"/>
      <c r="S73" s="378"/>
      <c r="T73" s="379"/>
      <c r="U73" s="364"/>
      <c r="V73" s="197"/>
      <c r="W73" s="173"/>
      <c r="X73" s="403"/>
      <c r="Y73" s="166"/>
      <c r="Z73" s="130"/>
      <c r="AA73" s="224"/>
    </row>
    <row r="74" spans="1:28" s="223" customFormat="1" ht="27" customHeight="1" thickBot="1" x14ac:dyDescent="0.3">
      <c r="A74" s="37">
        <v>30</v>
      </c>
      <c r="B74" s="19" t="s">
        <v>133</v>
      </c>
      <c r="C74" s="169">
        <v>-6.0999999999999999E-2</v>
      </c>
      <c r="D74" s="177">
        <v>1E-3</v>
      </c>
      <c r="E74" s="63">
        <v>-300</v>
      </c>
      <c r="F74" s="63">
        <v>-1100</v>
      </c>
      <c r="G74" s="73">
        <f>SUM(E74:F74)</f>
        <v>-1400</v>
      </c>
      <c r="H74" s="60"/>
      <c r="I74" s="108" t="s">
        <v>86</v>
      </c>
      <c r="J74" s="103">
        <v>200</v>
      </c>
      <c r="K74" s="86">
        <f>SUM(J72:J74)</f>
        <v>-11300</v>
      </c>
      <c r="L74" s="87"/>
      <c r="M74" s="108"/>
      <c r="N74" s="63"/>
      <c r="O74" s="108" t="s">
        <v>86</v>
      </c>
      <c r="P74" s="103">
        <v>-2400</v>
      </c>
      <c r="Q74" s="225">
        <f>SUM(N72:N74)+SUM(P72:P74)</f>
        <v>7600</v>
      </c>
      <c r="R74" s="63">
        <v>-5100</v>
      </c>
      <c r="S74" s="360">
        <v>4874600</v>
      </c>
      <c r="T74" s="361">
        <v>4258000</v>
      </c>
      <c r="U74" s="362">
        <v>4257900</v>
      </c>
      <c r="V74" s="405">
        <v>-0.17699999999999999</v>
      </c>
      <c r="W74" s="397">
        <v>-5.5E-2</v>
      </c>
      <c r="X74" s="407">
        <v>-0.05</v>
      </c>
      <c r="Y74" s="165">
        <v>0.01</v>
      </c>
      <c r="Z74" s="129">
        <v>105.8</v>
      </c>
      <c r="AA74" s="224"/>
    </row>
    <row r="75" spans="1:28" ht="22.5" customHeight="1" x14ac:dyDescent="0.2">
      <c r="A75" s="291" t="s">
        <v>183</v>
      </c>
      <c r="B75" s="239"/>
      <c r="C75" s="240"/>
      <c r="D75" s="241"/>
      <c r="E75" s="233"/>
      <c r="F75" s="242"/>
      <c r="G75" s="242"/>
      <c r="H75" s="243"/>
      <c r="I75" s="233" t="s">
        <v>48</v>
      </c>
      <c r="J75" s="244"/>
      <c r="K75" s="245"/>
      <c r="L75" s="246"/>
      <c r="M75" s="235" t="s">
        <v>51</v>
      </c>
      <c r="N75" s="236"/>
      <c r="O75" s="235" t="s">
        <v>51</v>
      </c>
      <c r="P75" s="236"/>
      <c r="Q75" s="237" t="s">
        <v>50</v>
      </c>
      <c r="R75" s="247"/>
      <c r="S75" s="276"/>
      <c r="T75" s="249"/>
      <c r="U75" s="245"/>
      <c r="V75" s="250"/>
      <c r="W75" s="251"/>
      <c r="X75" s="252"/>
      <c r="Y75" s="253"/>
      <c r="Z75" s="254"/>
      <c r="AA75" s="222"/>
      <c r="AB75" s="222"/>
    </row>
    <row r="76" spans="1:28" ht="20.25" customHeight="1" thickBot="1" x14ac:dyDescent="0.25">
      <c r="A76" s="399" t="s">
        <v>184</v>
      </c>
      <c r="B76" s="255"/>
      <c r="C76" s="256">
        <v>-5.4000000000000013E-2</v>
      </c>
      <c r="D76" s="257"/>
      <c r="E76" s="238">
        <v>886</v>
      </c>
      <c r="F76" s="238">
        <v>-125040</v>
      </c>
      <c r="G76" s="238">
        <v>-124154</v>
      </c>
      <c r="H76" s="258"/>
      <c r="I76" s="432">
        <v>79454</v>
      </c>
      <c r="J76" s="433"/>
      <c r="K76" s="259"/>
      <c r="L76" s="260"/>
      <c r="M76" s="429">
        <v>999</v>
      </c>
      <c r="N76" s="430"/>
      <c r="O76" s="429">
        <v>211050</v>
      </c>
      <c r="P76" s="430"/>
      <c r="Q76" s="261">
        <f>SUM(M76:P76)</f>
        <v>212049</v>
      </c>
      <c r="R76" s="262"/>
      <c r="S76" s="392"/>
      <c r="T76" s="264"/>
      <c r="U76" s="265"/>
      <c r="V76" s="266">
        <f t="shared" ref="V76:Y76" si="0">AVERAGE(V10:V74)</f>
        <v>-0.13565000000000002</v>
      </c>
      <c r="W76" s="267">
        <f t="shared" si="0"/>
        <v>-6.3999999999999974E-2</v>
      </c>
      <c r="X76" s="268">
        <f t="shared" si="0"/>
        <v>-5.2250000000000005E-2</v>
      </c>
      <c r="Y76" s="268">
        <f t="shared" si="0"/>
        <v>2.0700000000000007E-2</v>
      </c>
      <c r="Z76" s="269">
        <f>AVERAGE(Z8:Z74)</f>
        <v>105.70524999999998</v>
      </c>
      <c r="AA76" s="222"/>
      <c r="AB76" s="222"/>
    </row>
    <row r="77" spans="1:28" ht="21.75" customHeight="1" x14ac:dyDescent="0.2">
      <c r="A77" s="291" t="s">
        <v>183</v>
      </c>
      <c r="B77" s="239"/>
      <c r="C77" s="232"/>
      <c r="D77" s="241"/>
      <c r="E77" s="270" t="s">
        <v>52</v>
      </c>
      <c r="F77" s="271"/>
      <c r="G77" s="243"/>
      <c r="H77" s="272"/>
      <c r="I77" s="234" t="s">
        <v>49</v>
      </c>
      <c r="J77" s="244"/>
      <c r="K77" s="245"/>
      <c r="L77" s="273"/>
      <c r="M77" s="235" t="s">
        <v>52</v>
      </c>
      <c r="N77" s="236"/>
      <c r="O77" s="235" t="s">
        <v>52</v>
      </c>
      <c r="P77" s="236"/>
      <c r="Q77" s="237" t="s">
        <v>53</v>
      </c>
      <c r="R77" s="274"/>
      <c r="S77" s="275"/>
      <c r="T77" s="249"/>
      <c r="U77" s="276"/>
      <c r="V77" s="277"/>
      <c r="W77" s="278"/>
      <c r="X77" s="279"/>
      <c r="Y77" s="277"/>
      <c r="Z77" s="280"/>
      <c r="AA77" s="222"/>
      <c r="AB77" s="222"/>
    </row>
    <row r="78" spans="1:28" ht="21" customHeight="1" thickBot="1" x14ac:dyDescent="0.25">
      <c r="A78" s="399" t="s">
        <v>185</v>
      </c>
      <c r="B78" s="255"/>
      <c r="C78" s="256">
        <v>-5.2866666666666666E-2</v>
      </c>
      <c r="D78" s="257"/>
      <c r="E78" s="324">
        <v>1135728</v>
      </c>
      <c r="F78" s="281"/>
      <c r="G78" s="258"/>
      <c r="H78" s="282"/>
      <c r="I78" s="432">
        <v>65053</v>
      </c>
      <c r="J78" s="433"/>
      <c r="K78" s="259"/>
      <c r="L78" s="260"/>
      <c r="M78" s="429">
        <v>3801</v>
      </c>
      <c r="N78" s="430"/>
      <c r="O78" s="424">
        <v>1897934</v>
      </c>
      <c r="P78" s="425"/>
      <c r="Q78" s="283">
        <f>SUM(M78:P78)</f>
        <v>1901735</v>
      </c>
      <c r="R78" s="284"/>
      <c r="S78" s="285"/>
      <c r="T78" s="264"/>
      <c r="U78" s="286"/>
      <c r="V78" s="287"/>
      <c r="W78" s="288"/>
      <c r="X78" s="287"/>
      <c r="Y78" s="287"/>
      <c r="Z78" s="289"/>
      <c r="AA78" s="222"/>
      <c r="AB78" s="222"/>
    </row>
    <row r="79" spans="1:28" ht="15" customHeight="1" x14ac:dyDescent="0.15">
      <c r="A79" s="292"/>
      <c r="B79" s="292"/>
      <c r="C79" s="292"/>
      <c r="D79" s="292"/>
      <c r="E79" s="293" t="s">
        <v>36</v>
      </c>
      <c r="F79" s="294">
        <v>0.75</v>
      </c>
      <c r="G79" s="295" t="s">
        <v>144</v>
      </c>
      <c r="H79" s="292"/>
      <c r="I79" s="292"/>
      <c r="J79" s="296" t="s">
        <v>145</v>
      </c>
      <c r="K79" s="45">
        <v>1.4750000000000001</v>
      </c>
      <c r="L79" s="295" t="s">
        <v>146</v>
      </c>
      <c r="M79" s="297"/>
      <c r="N79" s="292"/>
      <c r="O79" s="400" t="s">
        <v>186</v>
      </c>
      <c r="P79" s="300"/>
      <c r="Q79" s="298"/>
      <c r="R79" s="298"/>
      <c r="S79" s="300"/>
      <c r="T79" s="300"/>
      <c r="U79" s="300" t="s">
        <v>187</v>
      </c>
      <c r="V79" s="301"/>
      <c r="W79" s="302"/>
      <c r="X79" s="302"/>
      <c r="Y79" s="332"/>
      <c r="Z79" s="332"/>
      <c r="AA79" s="445"/>
      <c r="AB79" s="292"/>
    </row>
    <row r="80" spans="1:28" ht="15" customHeight="1" x14ac:dyDescent="0.15">
      <c r="A80" s="292"/>
      <c r="B80" s="292"/>
      <c r="C80" s="292"/>
      <c r="D80" s="292"/>
      <c r="E80" s="292"/>
      <c r="F80" s="294">
        <v>0.5</v>
      </c>
      <c r="G80" s="295" t="s">
        <v>149</v>
      </c>
      <c r="H80" s="292"/>
      <c r="I80" s="292"/>
      <c r="J80" s="296" t="s">
        <v>150</v>
      </c>
      <c r="K80" s="42">
        <v>1</v>
      </c>
      <c r="L80" s="295" t="s">
        <v>209</v>
      </c>
      <c r="M80" s="292"/>
      <c r="N80" s="292"/>
      <c r="O80" s="298" t="s">
        <v>189</v>
      </c>
      <c r="P80" s="300"/>
      <c r="Q80" s="298"/>
      <c r="R80" s="298"/>
      <c r="S80" s="303"/>
      <c r="T80" s="303"/>
      <c r="U80" s="295" t="s">
        <v>190</v>
      </c>
      <c r="V80" s="335"/>
      <c r="W80" s="304"/>
      <c r="X80" s="304"/>
      <c r="Y80" s="393"/>
      <c r="Z80" s="393"/>
      <c r="AA80" s="394"/>
      <c r="AB80" s="292"/>
    </row>
    <row r="81" spans="1:28" ht="15" customHeight="1" x14ac:dyDescent="0.15">
      <c r="A81" s="292"/>
      <c r="B81" s="292"/>
      <c r="C81" s="292"/>
      <c r="D81" s="292"/>
      <c r="E81" s="292"/>
      <c r="F81" s="294">
        <v>0.3</v>
      </c>
      <c r="G81" s="295" t="s">
        <v>153</v>
      </c>
      <c r="H81" s="292"/>
      <c r="I81" s="292"/>
      <c r="J81" s="296"/>
      <c r="K81" s="42"/>
      <c r="L81" s="295"/>
      <c r="M81" s="292"/>
      <c r="N81" s="331"/>
      <c r="O81" s="300" t="s">
        <v>221</v>
      </c>
      <c r="P81" s="300"/>
      <c r="Q81" s="307"/>
      <c r="R81" s="308"/>
      <c r="S81" s="303"/>
      <c r="T81" s="303"/>
      <c r="U81" s="309" t="s">
        <v>191</v>
      </c>
      <c r="V81" s="301"/>
      <c r="W81" s="302"/>
      <c r="X81" s="302"/>
      <c r="Y81" s="305"/>
      <c r="Z81" s="305"/>
      <c r="AA81" s="310"/>
      <c r="AB81" s="292"/>
    </row>
    <row r="82" spans="1:28" ht="15" customHeight="1" x14ac:dyDescent="0.15">
      <c r="A82" s="22"/>
      <c r="B82" s="22"/>
      <c r="C82" s="22"/>
      <c r="D82" s="22"/>
      <c r="J82" s="431"/>
      <c r="K82" s="431"/>
      <c r="L82" s="25"/>
      <c r="M82" s="28"/>
      <c r="N82" s="331"/>
      <c r="O82" s="300" t="s">
        <v>192</v>
      </c>
      <c r="P82" s="337"/>
      <c r="Q82" s="338"/>
      <c r="R82" s="338"/>
      <c r="S82" s="336"/>
      <c r="T82" s="29"/>
      <c r="V82" s="146"/>
      <c r="W82" s="162"/>
      <c r="X82" s="162"/>
      <c r="Y82" s="162"/>
      <c r="Z82" s="162"/>
      <c r="AA82" s="164"/>
    </row>
    <row r="83" spans="1:28" x14ac:dyDescent="0.15">
      <c r="A83" s="339"/>
      <c r="B83" s="22"/>
      <c r="C83" s="22"/>
      <c r="D83" s="22"/>
      <c r="K83" s="23"/>
      <c r="L83" s="340"/>
      <c r="M83" s="28"/>
      <c r="N83" s="331"/>
      <c r="O83" s="22"/>
      <c r="P83" s="27"/>
      <c r="Q83" s="25"/>
      <c r="R83" s="28"/>
      <c r="S83" s="336"/>
      <c r="T83" s="29"/>
      <c r="V83" s="146"/>
      <c r="W83" s="162"/>
      <c r="X83" s="162"/>
      <c r="Y83" s="162"/>
      <c r="Z83" s="162"/>
      <c r="AA83" s="163"/>
    </row>
    <row r="84" spans="1:28" x14ac:dyDescent="0.15">
      <c r="C84" s="1"/>
      <c r="J84" s="4"/>
      <c r="K84" s="23"/>
      <c r="N84" s="331"/>
      <c r="O84" s="336"/>
    </row>
    <row r="85" spans="1:28" ht="14.25" x14ac:dyDescent="0.15">
      <c r="C85" s="50"/>
      <c r="D85" s="22"/>
      <c r="N85" s="331"/>
      <c r="P85" s="24"/>
      <c r="Q85" s="25"/>
      <c r="R85" s="26"/>
      <c r="S85" s="22"/>
    </row>
    <row r="86" spans="1:28" ht="14.25" x14ac:dyDescent="0.15">
      <c r="C86" s="50"/>
      <c r="E86" s="22"/>
      <c r="I86" s="29"/>
      <c r="O86" s="41"/>
    </row>
    <row r="87" spans="1:28" ht="14.25" x14ac:dyDescent="0.15">
      <c r="C87" s="50"/>
      <c r="E87" s="23"/>
      <c r="F87" s="27"/>
      <c r="G87" s="25"/>
      <c r="H87" s="28"/>
      <c r="I87" s="29"/>
    </row>
    <row r="88" spans="1:28" ht="14.25" x14ac:dyDescent="0.15">
      <c r="C88" s="50"/>
      <c r="E88" s="22"/>
      <c r="F88" s="27"/>
      <c r="G88" s="25"/>
      <c r="H88" s="28"/>
      <c r="I88" s="336"/>
    </row>
    <row r="89" spans="1:28" ht="14.25" x14ac:dyDescent="0.15">
      <c r="C89" s="51"/>
      <c r="E89" s="336"/>
      <c r="F89" s="27"/>
      <c r="G89" s="25"/>
      <c r="H89" s="28"/>
      <c r="I89" s="336"/>
    </row>
    <row r="90" spans="1:28" ht="14.25" x14ac:dyDescent="0.15">
      <c r="C90" s="52"/>
      <c r="E90" s="35"/>
      <c r="F90" s="27"/>
      <c r="G90" s="25"/>
      <c r="H90" s="28"/>
      <c r="I90" s="29"/>
    </row>
    <row r="91" spans="1:28" ht="14.25" x14ac:dyDescent="0.15">
      <c r="C91" s="52"/>
    </row>
    <row r="92" spans="1:28" ht="14.25" x14ac:dyDescent="0.15">
      <c r="C92" s="52"/>
    </row>
    <row r="93" spans="1:28" ht="14.25" x14ac:dyDescent="0.15">
      <c r="C93" s="52"/>
    </row>
    <row r="94" spans="1:28" ht="14.25" x14ac:dyDescent="0.15">
      <c r="C94" s="52"/>
    </row>
    <row r="95" spans="1:28" ht="14.25" x14ac:dyDescent="0.15">
      <c r="C95" s="50"/>
    </row>
    <row r="96" spans="1:28" ht="14.25" x14ac:dyDescent="0.15">
      <c r="C96" s="50"/>
    </row>
    <row r="97" spans="3:3" ht="14.25" x14ac:dyDescent="0.15">
      <c r="C97" s="50"/>
    </row>
    <row r="98" spans="3:3" ht="14.25" x14ac:dyDescent="0.15">
      <c r="C98" s="50"/>
    </row>
    <row r="99" spans="3:3" ht="14.25" x14ac:dyDescent="0.15">
      <c r="C99" s="50"/>
    </row>
    <row r="100" spans="3:3" ht="14.25" x14ac:dyDescent="0.15">
      <c r="C100" s="50"/>
    </row>
    <row r="101" spans="3:3" ht="14.25" x14ac:dyDescent="0.15">
      <c r="C101" s="50"/>
    </row>
    <row r="102" spans="3:3" ht="14.25" x14ac:dyDescent="0.15">
      <c r="C102" s="50"/>
    </row>
    <row r="103" spans="3:3" ht="14.25" x14ac:dyDescent="0.15">
      <c r="C103" s="50"/>
    </row>
    <row r="104" spans="3:3" ht="14.25" x14ac:dyDescent="0.15">
      <c r="C104" s="50"/>
    </row>
    <row r="105" spans="3:3" ht="14.25" x14ac:dyDescent="0.15">
      <c r="C105" s="50"/>
    </row>
    <row r="106" spans="3:3" ht="14.25" x14ac:dyDescent="0.15">
      <c r="C106" s="50"/>
    </row>
    <row r="107" spans="3:3" ht="14.25" x14ac:dyDescent="0.15">
      <c r="C107" s="50"/>
    </row>
    <row r="108" spans="3:3" ht="14.25" x14ac:dyDescent="0.15">
      <c r="C108" s="50"/>
    </row>
    <row r="109" spans="3:3" ht="14.25" x14ac:dyDescent="0.15">
      <c r="C109" s="50"/>
    </row>
    <row r="110" spans="3:3" ht="14.25" x14ac:dyDescent="0.15">
      <c r="C110" s="50"/>
    </row>
    <row r="111" spans="3:3" ht="14.25" x14ac:dyDescent="0.15">
      <c r="C111" s="50"/>
    </row>
    <row r="112" spans="3:3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ht="14.25" x14ac:dyDescent="0.15">
      <c r="C135" s="50"/>
    </row>
    <row r="136" spans="3:3" ht="14.25" x14ac:dyDescent="0.15">
      <c r="C136" s="50"/>
    </row>
    <row r="137" spans="3:3" ht="14.25" x14ac:dyDescent="0.15">
      <c r="C137" s="50"/>
    </row>
    <row r="138" spans="3:3" ht="14.25" x14ac:dyDescent="0.15">
      <c r="C138" s="50"/>
    </row>
    <row r="139" spans="3:3" ht="14.25" x14ac:dyDescent="0.15">
      <c r="C139" s="50"/>
    </row>
    <row r="140" spans="3:3" ht="14.25" x14ac:dyDescent="0.15">
      <c r="C140" s="50"/>
    </row>
    <row r="141" spans="3:3" x14ac:dyDescent="0.15">
      <c r="C141" s="53"/>
    </row>
    <row r="142" spans="3:3" x14ac:dyDescent="0.15">
      <c r="C142" s="1"/>
    </row>
    <row r="143" spans="3:3" x14ac:dyDescent="0.15">
      <c r="C143" s="1"/>
    </row>
    <row r="144" spans="3:3" x14ac:dyDescent="0.15">
      <c r="C144" s="1"/>
    </row>
    <row r="145" spans="3:3" x14ac:dyDescent="0.15">
      <c r="C145" s="1"/>
    </row>
    <row r="146" spans="3:3" x14ac:dyDescent="0.15">
      <c r="C146" s="1"/>
    </row>
    <row r="147" spans="3:3" x14ac:dyDescent="0.15">
      <c r="C147" s="1"/>
    </row>
    <row r="148" spans="3:3" x14ac:dyDescent="0.15">
      <c r="C148" s="1"/>
    </row>
    <row r="149" spans="3:3" x14ac:dyDescent="0.15">
      <c r="C149" s="1"/>
    </row>
    <row r="150" spans="3:3" x14ac:dyDescent="0.15">
      <c r="C150" s="1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  <row r="174" spans="3:3" x14ac:dyDescent="0.15">
      <c r="C174" s="1"/>
    </row>
    <row r="175" spans="3:3" x14ac:dyDescent="0.15">
      <c r="C175" s="1"/>
    </row>
    <row r="176" spans="3:3" x14ac:dyDescent="0.15">
      <c r="C176" s="1"/>
    </row>
    <row r="177" spans="3:3" x14ac:dyDescent="0.15">
      <c r="C177" s="1"/>
    </row>
    <row r="178" spans="3:3" x14ac:dyDescent="0.15">
      <c r="C178" s="1"/>
    </row>
    <row r="179" spans="3:3" x14ac:dyDescent="0.15">
      <c r="C179" s="1"/>
    </row>
  </sheetData>
  <mergeCells count="9">
    <mergeCell ref="A5:B7"/>
    <mergeCell ref="L5:Q5"/>
    <mergeCell ref="I76:J76"/>
    <mergeCell ref="M76:N76"/>
    <mergeCell ref="O76:P76"/>
    <mergeCell ref="I78:J78"/>
    <mergeCell ref="M78:N78"/>
    <mergeCell ref="O78:P78"/>
    <mergeCell ref="J82:K82"/>
  </mergeCells>
  <phoneticPr fontId="6"/>
  <pageMargins left="0.7" right="0.7" top="0.75" bottom="0.75" header="0.3" footer="0.3"/>
  <pageSetup paperSize="9" scale="19" orientation="portrait" r:id="rId1"/>
  <colBreaks count="1" manualBreakCount="1">
    <brk id="2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5"/>
  <sheetViews>
    <sheetView view="pageBreakPreview" zoomScale="40" zoomScaleNormal="40" zoomScaleSheetLayoutView="40" workbookViewId="0">
      <selection activeCell="O77" sqref="O77"/>
    </sheetView>
  </sheetViews>
  <sheetFormatPr defaultColWidth="9" defaultRowHeight="13.5" x14ac:dyDescent="0.15"/>
  <cols>
    <col min="1" max="2" width="6.12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40.6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40.625" customWidth="1"/>
    <col min="16" max="16" width="17.875" customWidth="1"/>
    <col min="17" max="17" width="18.125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210</v>
      </c>
      <c r="T1" s="4"/>
      <c r="W1" s="141"/>
      <c r="Y1" s="145"/>
      <c r="Z1" s="442">
        <v>44075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47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157</v>
      </c>
      <c r="D5" s="8"/>
      <c r="E5" s="7" t="s">
        <v>158</v>
      </c>
      <c r="F5" s="7"/>
      <c r="G5" s="8"/>
      <c r="H5" s="7" t="s">
        <v>159</v>
      </c>
      <c r="I5" s="7"/>
      <c r="J5" s="7"/>
      <c r="K5" s="8"/>
      <c r="L5" s="426" t="s">
        <v>160</v>
      </c>
      <c r="M5" s="427"/>
      <c r="N5" s="427"/>
      <c r="O5" s="427"/>
      <c r="P5" s="427"/>
      <c r="Q5" s="428"/>
      <c r="R5" s="7" t="s">
        <v>161</v>
      </c>
      <c r="S5" s="7"/>
      <c r="T5" s="7"/>
      <c r="U5" s="8"/>
      <c r="V5" s="344" t="s">
        <v>162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163</v>
      </c>
      <c r="W7" s="355" t="s">
        <v>123</v>
      </c>
      <c r="X7" s="356" t="s">
        <v>164</v>
      </c>
      <c r="Y7" s="357" t="s">
        <v>165</v>
      </c>
      <c r="Z7" s="312" t="s">
        <v>166</v>
      </c>
      <c r="AA7" s="222"/>
      <c r="AB7" s="222"/>
    </row>
    <row r="8" spans="1:28" ht="27" customHeight="1" x14ac:dyDescent="0.25">
      <c r="A8" s="200"/>
      <c r="B8" s="201"/>
      <c r="C8" s="64"/>
      <c r="D8" s="30">
        <v>-0.06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/>
      <c r="P8" s="67"/>
      <c r="Q8" s="82"/>
      <c r="R8" s="90"/>
      <c r="S8" s="358"/>
      <c r="T8" s="358"/>
      <c r="U8" s="359"/>
      <c r="V8" s="402"/>
      <c r="W8" s="173"/>
      <c r="X8" s="403"/>
      <c r="Y8" s="166"/>
      <c r="Z8" s="130">
        <v>105.75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/>
      <c r="J9" s="84"/>
      <c r="K9" s="82"/>
      <c r="L9" s="83"/>
      <c r="M9" s="107"/>
      <c r="N9" s="67"/>
      <c r="O9" s="107" t="s">
        <v>82</v>
      </c>
      <c r="P9" s="67">
        <v>4700</v>
      </c>
      <c r="Q9" s="227"/>
      <c r="R9" s="90"/>
      <c r="S9" s="358"/>
      <c r="T9" s="358"/>
      <c r="U9" s="359"/>
      <c r="V9" s="404"/>
      <c r="W9" s="173"/>
      <c r="X9" s="403"/>
      <c r="Y9" s="166"/>
      <c r="Z9" s="130"/>
      <c r="AA9" s="222"/>
      <c r="AB9" s="222"/>
    </row>
    <row r="10" spans="1:28" ht="27" customHeight="1" x14ac:dyDescent="0.25">
      <c r="A10" s="205">
        <v>3</v>
      </c>
      <c r="B10" s="206" t="s">
        <v>127</v>
      </c>
      <c r="C10" s="169">
        <v>-0.02</v>
      </c>
      <c r="D10" s="21">
        <v>1E-3</v>
      </c>
      <c r="E10" s="63">
        <v>600</v>
      </c>
      <c r="F10" s="63">
        <v>-47100</v>
      </c>
      <c r="G10" s="207">
        <f>SUM(E10:F10)</f>
        <v>-46500</v>
      </c>
      <c r="H10" s="59"/>
      <c r="I10" s="108" t="s">
        <v>168</v>
      </c>
      <c r="J10" s="85">
        <v>-200</v>
      </c>
      <c r="K10" s="86">
        <f>SUM(J8:J10)</f>
        <v>-200</v>
      </c>
      <c r="L10" s="115"/>
      <c r="M10" s="108"/>
      <c r="N10" s="63"/>
      <c r="O10" s="108" t="s">
        <v>85</v>
      </c>
      <c r="P10" s="85">
        <v>100</v>
      </c>
      <c r="Q10" s="225">
        <f>SUM(N8:N10)+SUM(P8:P10)</f>
        <v>4800</v>
      </c>
      <c r="R10" s="88">
        <v>-41900</v>
      </c>
      <c r="S10" s="360">
        <v>4532600</v>
      </c>
      <c r="T10" s="361">
        <v>3967000</v>
      </c>
      <c r="U10" s="362">
        <v>3966800</v>
      </c>
      <c r="V10" s="405">
        <v>-7.9000000000000001E-2</v>
      </c>
      <c r="W10" s="397">
        <v>-6.5000000000000002E-2</v>
      </c>
      <c r="X10" s="406">
        <v>-5.5E-2</v>
      </c>
      <c r="Y10" s="165">
        <v>0.02</v>
      </c>
      <c r="Z10" s="129">
        <v>106.44</v>
      </c>
      <c r="AA10" s="222"/>
      <c r="AB10" s="222"/>
    </row>
    <row r="11" spans="1:28" ht="27" customHeight="1" x14ac:dyDescent="0.25">
      <c r="A11" s="36"/>
      <c r="B11" s="15"/>
      <c r="C11" s="65"/>
      <c r="D11" s="30">
        <v>-0.06</v>
      </c>
      <c r="E11" s="67"/>
      <c r="F11" s="67"/>
      <c r="G11" s="68"/>
      <c r="H11" s="57"/>
      <c r="I11" s="386"/>
      <c r="J11" s="84"/>
      <c r="K11" s="82"/>
      <c r="L11" s="83"/>
      <c r="M11" s="107"/>
      <c r="N11" s="67"/>
      <c r="O11" s="107" t="s">
        <v>126</v>
      </c>
      <c r="P11" s="67">
        <v>-600</v>
      </c>
      <c r="Q11" s="227"/>
      <c r="R11" s="90"/>
      <c r="S11" s="358"/>
      <c r="T11" s="358"/>
      <c r="U11" s="359"/>
      <c r="V11" s="402"/>
      <c r="W11" s="173"/>
      <c r="X11" s="408"/>
      <c r="Y11" s="166"/>
      <c r="Z11" s="130">
        <v>105.85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/>
      <c r="J12" s="84"/>
      <c r="K12" s="82"/>
      <c r="L12" s="83"/>
      <c r="M12" s="107"/>
      <c r="N12" s="67"/>
      <c r="O12" s="107" t="s">
        <v>85</v>
      </c>
      <c r="P12" s="67">
        <v>100</v>
      </c>
      <c r="Q12" s="227"/>
      <c r="R12" s="90"/>
      <c r="S12" s="358"/>
      <c r="T12" s="358"/>
      <c r="U12" s="359"/>
      <c r="V12" s="404"/>
      <c r="W12" s="173"/>
      <c r="X12" s="408"/>
      <c r="Y12" s="166"/>
      <c r="Z12" s="130"/>
      <c r="AA12" s="222"/>
      <c r="AB12" s="222"/>
    </row>
    <row r="13" spans="1:28" ht="27" customHeight="1" x14ac:dyDescent="0.25">
      <c r="A13" s="37">
        <v>4</v>
      </c>
      <c r="B13" s="19" t="s">
        <v>130</v>
      </c>
      <c r="C13" s="169">
        <v>-2.1000000000000001E-2</v>
      </c>
      <c r="D13" s="21">
        <v>1E-3</v>
      </c>
      <c r="E13" s="63">
        <v>500</v>
      </c>
      <c r="F13" s="63">
        <v>-58600</v>
      </c>
      <c r="G13" s="207">
        <f>SUM(E13:F13)</f>
        <v>-58100</v>
      </c>
      <c r="H13" s="59"/>
      <c r="I13" s="108"/>
      <c r="J13" s="85"/>
      <c r="K13" s="86">
        <f>SUM(J11:J13)</f>
        <v>0</v>
      </c>
      <c r="L13" s="115"/>
      <c r="M13" s="108"/>
      <c r="N13" s="63"/>
      <c r="O13" s="108" t="s">
        <v>48</v>
      </c>
      <c r="P13" s="63">
        <v>4500</v>
      </c>
      <c r="Q13" s="225">
        <f>SUM(N11:N13)+SUM(P11:P13)</f>
        <v>4000</v>
      </c>
      <c r="R13" s="88">
        <v>-54100</v>
      </c>
      <c r="S13" s="360">
        <v>4478500</v>
      </c>
      <c r="T13" s="361">
        <v>3901700</v>
      </c>
      <c r="U13" s="362">
        <v>3901700</v>
      </c>
      <c r="V13" s="405">
        <v>-7.8E-2</v>
      </c>
      <c r="W13" s="397">
        <v>-6.5000000000000002E-2</v>
      </c>
      <c r="X13" s="406">
        <v>-5.5E-2</v>
      </c>
      <c r="Y13" s="165">
        <v>0.01</v>
      </c>
      <c r="Z13" s="129">
        <v>106.19</v>
      </c>
      <c r="AA13" s="222"/>
      <c r="AB13" s="222"/>
    </row>
    <row r="14" spans="1:28" ht="27" customHeight="1" x14ac:dyDescent="0.25">
      <c r="A14" s="36"/>
      <c r="B14" s="15"/>
      <c r="C14" s="65"/>
      <c r="D14" s="30">
        <v>-0.06</v>
      </c>
      <c r="E14" s="67"/>
      <c r="F14" s="67"/>
      <c r="G14" s="69"/>
      <c r="H14" s="57"/>
      <c r="I14" s="107" t="s">
        <v>168</v>
      </c>
      <c r="J14" s="84">
        <v>-200</v>
      </c>
      <c r="K14" s="82"/>
      <c r="L14" s="93"/>
      <c r="M14" s="107"/>
      <c r="N14" s="67"/>
      <c r="O14" s="107" t="s">
        <v>178</v>
      </c>
      <c r="P14" s="67">
        <v>20000</v>
      </c>
      <c r="Q14" s="82"/>
      <c r="R14" s="67"/>
      <c r="S14" s="358"/>
      <c r="T14" s="363"/>
      <c r="U14" s="364"/>
      <c r="V14" s="404"/>
      <c r="W14" s="173"/>
      <c r="X14" s="408"/>
      <c r="Y14" s="166"/>
      <c r="Z14" s="130">
        <v>105.51</v>
      </c>
      <c r="AA14" s="222"/>
      <c r="AB14" s="222"/>
    </row>
    <row r="15" spans="1:28" ht="27" customHeight="1" x14ac:dyDescent="0.25">
      <c r="A15" s="36"/>
      <c r="B15" s="15"/>
      <c r="C15" s="65"/>
      <c r="D15" s="30"/>
      <c r="E15" s="67"/>
      <c r="F15" s="67"/>
      <c r="G15" s="69"/>
      <c r="H15" s="57"/>
      <c r="I15" s="107" t="s">
        <v>86</v>
      </c>
      <c r="J15" s="84">
        <v>600</v>
      </c>
      <c r="K15" s="82"/>
      <c r="L15" s="93"/>
      <c r="M15" s="107"/>
      <c r="N15" s="67"/>
      <c r="O15" s="186" t="s">
        <v>85</v>
      </c>
      <c r="P15" s="67">
        <v>100</v>
      </c>
      <c r="Q15" s="82"/>
      <c r="R15" s="67"/>
      <c r="S15" s="358"/>
      <c r="T15" s="363"/>
      <c r="U15" s="364"/>
      <c r="V15" s="404"/>
      <c r="W15" s="173"/>
      <c r="X15" s="408"/>
      <c r="Y15" s="166"/>
      <c r="Z15" s="130"/>
      <c r="AA15" s="222"/>
      <c r="AB15" s="222"/>
    </row>
    <row r="16" spans="1:28" ht="27" customHeight="1" x14ac:dyDescent="0.25">
      <c r="A16" s="37">
        <v>5</v>
      </c>
      <c r="B16" s="19" t="s">
        <v>133</v>
      </c>
      <c r="C16" s="169">
        <v>-2.1999999999999999E-2</v>
      </c>
      <c r="D16" s="21">
        <v>1E-3</v>
      </c>
      <c r="E16" s="63">
        <v>400</v>
      </c>
      <c r="F16" s="63">
        <v>-26600</v>
      </c>
      <c r="G16" s="66">
        <f>SUM(E16:F16)</f>
        <v>-26200</v>
      </c>
      <c r="H16" s="59"/>
      <c r="I16" s="108" t="s">
        <v>170</v>
      </c>
      <c r="J16" s="85">
        <v>-1700</v>
      </c>
      <c r="K16" s="86">
        <f>SUM(J14:J16)</f>
        <v>-1300</v>
      </c>
      <c r="L16" s="87"/>
      <c r="M16" s="108"/>
      <c r="N16" s="63"/>
      <c r="O16" s="107" t="s">
        <v>86</v>
      </c>
      <c r="P16" s="63">
        <v>-200</v>
      </c>
      <c r="Q16" s="225">
        <f>SUM(N14:N16)+SUM(P14:P16)</f>
        <v>19900</v>
      </c>
      <c r="R16" s="88">
        <v>-7600</v>
      </c>
      <c r="S16" s="360">
        <v>4470900</v>
      </c>
      <c r="T16" s="361">
        <v>3901700</v>
      </c>
      <c r="U16" s="362">
        <v>3901600</v>
      </c>
      <c r="V16" s="405">
        <v>-7.8E-2</v>
      </c>
      <c r="W16" s="397">
        <v>-6.5000000000000002E-2</v>
      </c>
      <c r="X16" s="406">
        <v>-0.05</v>
      </c>
      <c r="Y16" s="165">
        <v>5.0000000000000001E-3</v>
      </c>
      <c r="Z16" s="129">
        <v>105.79</v>
      </c>
      <c r="AA16" s="222"/>
      <c r="AB16" s="222"/>
    </row>
    <row r="17" spans="1:28" ht="27" customHeight="1" x14ac:dyDescent="0.25">
      <c r="A17" s="36"/>
      <c r="B17" s="15"/>
      <c r="C17" s="65"/>
      <c r="D17" s="139">
        <v>-5.5E-2</v>
      </c>
      <c r="E17" s="67"/>
      <c r="F17" s="67"/>
      <c r="G17" s="68"/>
      <c r="H17" s="56"/>
      <c r="I17" s="107"/>
      <c r="J17" s="89"/>
      <c r="K17" s="78"/>
      <c r="L17" s="83"/>
      <c r="M17" s="107"/>
      <c r="N17" s="70"/>
      <c r="O17" s="122"/>
      <c r="P17" s="70"/>
      <c r="Q17" s="365"/>
      <c r="R17" s="90"/>
      <c r="S17" s="358"/>
      <c r="T17" s="363"/>
      <c r="U17" s="366"/>
      <c r="V17" s="402"/>
      <c r="W17" s="174"/>
      <c r="X17" s="409"/>
      <c r="Y17" s="166"/>
      <c r="Z17" s="128">
        <v>105.4</v>
      </c>
      <c r="AA17" s="222"/>
      <c r="AB17" s="222"/>
    </row>
    <row r="18" spans="1:28" ht="27" customHeight="1" x14ac:dyDescent="0.25">
      <c r="A18" s="36"/>
      <c r="B18" s="15"/>
      <c r="C18" s="65"/>
      <c r="D18" s="30"/>
      <c r="E18" s="67"/>
      <c r="F18" s="67"/>
      <c r="G18" s="68"/>
      <c r="H18" s="56"/>
      <c r="I18" s="107"/>
      <c r="J18" s="89"/>
      <c r="K18" s="82"/>
      <c r="L18" s="83"/>
      <c r="M18" s="107"/>
      <c r="N18" s="67"/>
      <c r="O18" s="186" t="s">
        <v>82</v>
      </c>
      <c r="P18" s="67">
        <v>6000</v>
      </c>
      <c r="Q18" s="227"/>
      <c r="R18" s="90"/>
      <c r="S18" s="358"/>
      <c r="T18" s="363"/>
      <c r="U18" s="359"/>
      <c r="V18" s="404"/>
      <c r="W18" s="173"/>
      <c r="X18" s="403"/>
      <c r="Y18" s="166"/>
      <c r="Z18" s="130"/>
      <c r="AA18" s="222"/>
      <c r="AB18" s="222"/>
    </row>
    <row r="19" spans="1:28" ht="27" customHeight="1" x14ac:dyDescent="0.25">
      <c r="A19" s="37">
        <v>6</v>
      </c>
      <c r="B19" s="19" t="s">
        <v>134</v>
      </c>
      <c r="C19" s="169">
        <v>-2.1999999999999999E-2</v>
      </c>
      <c r="D19" s="21">
        <v>1E-3</v>
      </c>
      <c r="E19" s="63">
        <v>-700</v>
      </c>
      <c r="F19" s="63">
        <v>-900</v>
      </c>
      <c r="G19" s="66">
        <f>SUM(E19:F19)</f>
        <v>-1600</v>
      </c>
      <c r="H19" s="59"/>
      <c r="I19" s="108" t="s">
        <v>168</v>
      </c>
      <c r="J19" s="89">
        <v>-100</v>
      </c>
      <c r="K19" s="86">
        <f>SUM(J17:J19)</f>
        <v>-100</v>
      </c>
      <c r="L19" s="87"/>
      <c r="M19" s="108"/>
      <c r="N19" s="63"/>
      <c r="O19" s="108" t="s">
        <v>85</v>
      </c>
      <c r="P19" s="63">
        <v>100</v>
      </c>
      <c r="Q19" s="225">
        <f>SUM(N17:N19)+SUM(P17:P19)</f>
        <v>6100</v>
      </c>
      <c r="R19" s="75">
        <v>4400</v>
      </c>
      <c r="S19" s="360">
        <v>4475500</v>
      </c>
      <c r="T19" s="361">
        <v>3895800</v>
      </c>
      <c r="U19" s="362">
        <v>3895700</v>
      </c>
      <c r="V19" s="410">
        <v>-7.5999999999999998E-2</v>
      </c>
      <c r="W19" s="397">
        <v>-6.5000000000000002E-2</v>
      </c>
      <c r="X19" s="407">
        <v>-0.05</v>
      </c>
      <c r="Y19" s="165">
        <v>1.4999999999999999E-2</v>
      </c>
      <c r="Z19" s="129">
        <v>105.64</v>
      </c>
      <c r="AA19" s="222"/>
      <c r="AB19" s="222"/>
    </row>
    <row r="20" spans="1:28" ht="27" customHeight="1" x14ac:dyDescent="0.25">
      <c r="A20" s="39"/>
      <c r="B20" s="15"/>
      <c r="C20" s="65"/>
      <c r="D20" s="139">
        <v>-5.5E-2</v>
      </c>
      <c r="E20" s="70"/>
      <c r="F20" s="70"/>
      <c r="G20" s="71"/>
      <c r="H20" s="107"/>
      <c r="I20" s="107"/>
      <c r="J20" s="77"/>
      <c r="K20" s="78"/>
      <c r="L20" s="79"/>
      <c r="M20" s="107"/>
      <c r="N20" s="67"/>
      <c r="O20" s="107" t="s">
        <v>180</v>
      </c>
      <c r="P20" s="67">
        <v>2500</v>
      </c>
      <c r="Q20" s="365"/>
      <c r="R20" s="94"/>
      <c r="S20" s="367"/>
      <c r="T20" s="368"/>
      <c r="U20" s="366"/>
      <c r="V20" s="402"/>
      <c r="W20" s="174"/>
      <c r="X20" s="409"/>
      <c r="Y20" s="167"/>
      <c r="Z20" s="128">
        <v>105.48</v>
      </c>
      <c r="AA20" s="222"/>
      <c r="AB20" s="222"/>
    </row>
    <row r="21" spans="1:28" s="223" customFormat="1" ht="27" customHeight="1" x14ac:dyDescent="0.25">
      <c r="A21" s="36"/>
      <c r="B21" s="15"/>
      <c r="C21" s="65"/>
      <c r="D21" s="30"/>
      <c r="E21" s="67"/>
      <c r="F21" s="67"/>
      <c r="G21" s="68"/>
      <c r="H21" s="191"/>
      <c r="I21" s="107"/>
      <c r="J21" s="81"/>
      <c r="K21" s="82"/>
      <c r="L21" s="83"/>
      <c r="M21" s="107"/>
      <c r="N21" s="67"/>
      <c r="O21" s="107" t="s">
        <v>85</v>
      </c>
      <c r="P21" s="67">
        <v>600</v>
      </c>
      <c r="Q21" s="227"/>
      <c r="R21" s="90"/>
      <c r="S21" s="358"/>
      <c r="T21" s="363"/>
      <c r="U21" s="359"/>
      <c r="V21" s="404"/>
      <c r="W21" s="173"/>
      <c r="X21" s="403"/>
      <c r="Y21" s="166"/>
      <c r="Z21" s="130"/>
    </row>
    <row r="22" spans="1:28" s="223" customFormat="1" ht="27" customHeight="1" x14ac:dyDescent="0.25">
      <c r="A22" s="37">
        <v>7</v>
      </c>
      <c r="B22" s="19" t="s">
        <v>135</v>
      </c>
      <c r="C22" s="169">
        <v>-0.02</v>
      </c>
      <c r="D22" s="21">
        <v>1E-3</v>
      </c>
      <c r="E22" s="63">
        <v>-400</v>
      </c>
      <c r="F22" s="63">
        <v>6200</v>
      </c>
      <c r="G22" s="66">
        <f>SUM(E22:F22)</f>
        <v>5800</v>
      </c>
      <c r="H22" s="59"/>
      <c r="I22" s="108" t="s">
        <v>128</v>
      </c>
      <c r="J22" s="92">
        <v>-700</v>
      </c>
      <c r="K22" s="86">
        <f>SUM(J20:J22)</f>
        <v>-700</v>
      </c>
      <c r="L22" s="106"/>
      <c r="M22" s="108"/>
      <c r="N22" s="63"/>
      <c r="O22" s="107" t="s">
        <v>88</v>
      </c>
      <c r="P22" s="63">
        <v>3000</v>
      </c>
      <c r="Q22" s="225">
        <f>SUM(N20:N22)+SUM(P20:P22)</f>
        <v>6100</v>
      </c>
      <c r="R22" s="75">
        <v>11200</v>
      </c>
      <c r="S22" s="360">
        <v>4486700</v>
      </c>
      <c r="T22" s="361">
        <v>3895700</v>
      </c>
      <c r="U22" s="362">
        <v>3895700</v>
      </c>
      <c r="V22" s="405">
        <v>-6.3E-2</v>
      </c>
      <c r="W22" s="397">
        <v>-6.5000000000000002E-2</v>
      </c>
      <c r="X22" s="406">
        <v>-0.05</v>
      </c>
      <c r="Y22" s="165">
        <v>5.0000000000000001E-3</v>
      </c>
      <c r="Z22" s="218">
        <v>105.64</v>
      </c>
    </row>
    <row r="23" spans="1:28" ht="27" customHeight="1" x14ac:dyDescent="0.25">
      <c r="A23" s="36"/>
      <c r="B23" s="15"/>
      <c r="C23" s="65"/>
      <c r="D23" s="171">
        <v>-5.5E-2</v>
      </c>
      <c r="E23" s="67"/>
      <c r="F23" s="67"/>
      <c r="G23" s="69"/>
      <c r="H23" s="56"/>
      <c r="I23" s="107"/>
      <c r="J23" s="81"/>
      <c r="K23" s="78"/>
      <c r="L23" s="83"/>
      <c r="M23" s="107"/>
      <c r="N23" s="67"/>
      <c r="O23" s="123"/>
      <c r="P23" s="67"/>
      <c r="Q23" s="227"/>
      <c r="R23" s="90"/>
      <c r="S23" s="358"/>
      <c r="T23" s="363"/>
      <c r="U23" s="366"/>
      <c r="V23" s="402"/>
      <c r="W23" s="175"/>
      <c r="X23" s="411"/>
      <c r="Y23" s="167"/>
      <c r="Z23" s="128">
        <v>105.95</v>
      </c>
      <c r="AA23" s="222"/>
      <c r="AB23" s="222"/>
    </row>
    <row r="24" spans="1:28" ht="27" customHeight="1" x14ac:dyDescent="0.25">
      <c r="A24" s="36"/>
      <c r="B24" s="15"/>
      <c r="C24" s="65"/>
      <c r="D24" s="172"/>
      <c r="E24" s="67"/>
      <c r="F24" s="67"/>
      <c r="G24" s="69"/>
      <c r="H24" s="56"/>
      <c r="I24" s="107" t="s">
        <v>172</v>
      </c>
      <c r="J24" s="81">
        <v>-3100</v>
      </c>
      <c r="K24" s="82"/>
      <c r="L24" s="83"/>
      <c r="M24" s="107"/>
      <c r="N24" s="67"/>
      <c r="O24" s="107" t="s">
        <v>82</v>
      </c>
      <c r="P24" s="67">
        <v>9500</v>
      </c>
      <c r="Q24" s="231"/>
      <c r="R24" s="90"/>
      <c r="S24" s="358"/>
      <c r="T24" s="363"/>
      <c r="U24" s="359"/>
      <c r="V24" s="404"/>
      <c r="W24" s="173"/>
      <c r="X24" s="408"/>
      <c r="Y24" s="166"/>
      <c r="Z24" s="130"/>
      <c r="AA24" s="222"/>
      <c r="AB24" s="222"/>
    </row>
    <row r="25" spans="1:28" ht="27" customHeight="1" x14ac:dyDescent="0.25">
      <c r="A25" s="37">
        <v>11</v>
      </c>
      <c r="B25" s="19" t="s">
        <v>130</v>
      </c>
      <c r="C25" s="169">
        <v>-0.02</v>
      </c>
      <c r="D25" s="21">
        <v>1E-3</v>
      </c>
      <c r="E25" s="63">
        <v>600</v>
      </c>
      <c r="F25" s="63">
        <v>-32500</v>
      </c>
      <c r="G25" s="66">
        <f>SUM(E25:F25)</f>
        <v>-31900</v>
      </c>
      <c r="H25" s="60"/>
      <c r="I25" s="108" t="s">
        <v>168</v>
      </c>
      <c r="J25" s="92">
        <v>-300</v>
      </c>
      <c r="K25" s="86">
        <f>SUM(J23:J25)</f>
        <v>-3400</v>
      </c>
      <c r="L25" s="95"/>
      <c r="M25" s="108" t="s">
        <v>172</v>
      </c>
      <c r="N25" s="97">
        <v>2900</v>
      </c>
      <c r="O25" s="108" t="s">
        <v>86</v>
      </c>
      <c r="P25" s="97">
        <v>-2200</v>
      </c>
      <c r="Q25" s="225">
        <f>SUM(N23:N25)+SUM(P23:P25)</f>
        <v>10200</v>
      </c>
      <c r="R25" s="75">
        <v>-25100</v>
      </c>
      <c r="S25" s="360">
        <v>4461600</v>
      </c>
      <c r="T25" s="369">
        <v>3886900</v>
      </c>
      <c r="U25" s="362">
        <v>3886800</v>
      </c>
      <c r="V25" s="405">
        <v>-6.0999999999999999E-2</v>
      </c>
      <c r="W25" s="397">
        <v>-6.5000000000000002E-2</v>
      </c>
      <c r="X25" s="406">
        <v>-3.5000000000000003E-2</v>
      </c>
      <c r="Y25" s="165">
        <v>2.5000000000000001E-2</v>
      </c>
      <c r="Z25" s="129">
        <v>106.23</v>
      </c>
      <c r="AA25" s="222"/>
      <c r="AB25" s="222"/>
    </row>
    <row r="26" spans="1:28" ht="27" customHeight="1" x14ac:dyDescent="0.25">
      <c r="A26" s="36"/>
      <c r="B26" s="15"/>
      <c r="C26" s="65"/>
      <c r="D26" s="172">
        <v>-5.5E-2</v>
      </c>
      <c r="E26" s="67"/>
      <c r="F26" s="67"/>
      <c r="G26" s="72"/>
      <c r="H26" s="58"/>
      <c r="I26" s="107" t="s">
        <v>126</v>
      </c>
      <c r="J26" s="80">
        <v>2200</v>
      </c>
      <c r="K26" s="82"/>
      <c r="L26" s="83"/>
      <c r="M26" s="107"/>
      <c r="N26" s="70"/>
      <c r="O26" s="107"/>
      <c r="P26" s="70"/>
      <c r="Q26" s="370"/>
      <c r="R26" s="98"/>
      <c r="S26" s="371"/>
      <c r="T26" s="372"/>
      <c r="U26" s="366"/>
      <c r="V26" s="402"/>
      <c r="W26" s="176"/>
      <c r="X26" s="408"/>
      <c r="Y26" s="166"/>
      <c r="Z26" s="128">
        <v>106.44</v>
      </c>
      <c r="AA26" s="222"/>
      <c r="AB26" s="222"/>
    </row>
    <row r="27" spans="1:28" s="223" customFormat="1" ht="27" customHeight="1" x14ac:dyDescent="0.25">
      <c r="A27" s="36"/>
      <c r="B27" s="15"/>
      <c r="C27" s="65"/>
      <c r="D27" s="30"/>
      <c r="E27" s="67"/>
      <c r="F27" s="67"/>
      <c r="G27" s="72"/>
      <c r="H27" s="61"/>
      <c r="I27" s="107" t="s">
        <v>88</v>
      </c>
      <c r="J27" s="84">
        <v>-100</v>
      </c>
      <c r="K27" s="82"/>
      <c r="L27" s="83"/>
      <c r="M27" s="107"/>
      <c r="N27" s="67"/>
      <c r="O27" s="107" t="s">
        <v>126</v>
      </c>
      <c r="P27" s="67">
        <v>-800</v>
      </c>
      <c r="Q27" s="111"/>
      <c r="R27" s="90"/>
      <c r="S27" s="371"/>
      <c r="T27" s="373"/>
      <c r="U27" s="359"/>
      <c r="V27" s="404"/>
      <c r="W27" s="173"/>
      <c r="X27" s="408"/>
      <c r="Y27" s="166"/>
      <c r="Z27" s="130"/>
    </row>
    <row r="28" spans="1:28" s="223" customFormat="1" ht="27" customHeight="1" x14ac:dyDescent="0.25">
      <c r="A28" s="37">
        <v>12</v>
      </c>
      <c r="B28" s="19" t="s">
        <v>133</v>
      </c>
      <c r="C28" s="395">
        <v>-1.9E-2</v>
      </c>
      <c r="D28" s="177">
        <v>1E-3</v>
      </c>
      <c r="E28" s="63">
        <v>500</v>
      </c>
      <c r="F28" s="63">
        <v>-1800</v>
      </c>
      <c r="G28" s="73">
        <f>SUM(E28:F28)</f>
        <v>-1300</v>
      </c>
      <c r="H28" s="60"/>
      <c r="I28" s="108" t="s">
        <v>128</v>
      </c>
      <c r="J28" s="63">
        <v>-100</v>
      </c>
      <c r="K28" s="86">
        <f>SUM(J26:J28)</f>
        <v>2000</v>
      </c>
      <c r="L28" s="109"/>
      <c r="M28" s="108"/>
      <c r="N28" s="63"/>
      <c r="O28" s="108" t="s">
        <v>85</v>
      </c>
      <c r="P28" s="63">
        <v>300</v>
      </c>
      <c r="Q28" s="225">
        <f>SUM(N26:N28)+SUM(P26:P28)</f>
        <v>-500</v>
      </c>
      <c r="R28" s="88">
        <v>200</v>
      </c>
      <c r="S28" s="374">
        <v>4461800</v>
      </c>
      <c r="T28" s="369">
        <v>3881100</v>
      </c>
      <c r="U28" s="362">
        <v>3881100</v>
      </c>
      <c r="V28" s="405">
        <v>-6.2E-2</v>
      </c>
      <c r="W28" s="397">
        <v>-6.5000000000000002E-2</v>
      </c>
      <c r="X28" s="406">
        <v>-3.5000000000000003E-2</v>
      </c>
      <c r="Y28" s="165">
        <v>3.7999999999999999E-2</v>
      </c>
      <c r="Z28" s="129">
        <v>106.82</v>
      </c>
    </row>
    <row r="29" spans="1:28" s="223" customFormat="1" ht="27" customHeight="1" x14ac:dyDescent="0.25">
      <c r="A29" s="36"/>
      <c r="B29" s="15"/>
      <c r="C29" s="65"/>
      <c r="D29" s="30">
        <v>-0.05</v>
      </c>
      <c r="E29" s="67"/>
      <c r="F29" s="67"/>
      <c r="G29" s="72"/>
      <c r="H29" s="61"/>
      <c r="I29" s="202"/>
      <c r="J29" s="67"/>
      <c r="K29" s="82"/>
      <c r="L29" s="101"/>
      <c r="M29" s="107"/>
      <c r="N29" s="67"/>
      <c r="O29" s="123"/>
      <c r="P29" s="67"/>
      <c r="Q29" s="111"/>
      <c r="R29" s="67"/>
      <c r="S29" s="358"/>
      <c r="T29" s="372"/>
      <c r="U29" s="366"/>
      <c r="V29" s="402"/>
      <c r="W29" s="174"/>
      <c r="X29" s="412"/>
      <c r="Y29" s="167"/>
      <c r="Z29" s="128">
        <v>106.57</v>
      </c>
    </row>
    <row r="30" spans="1:28" ht="27" customHeight="1" x14ac:dyDescent="0.25">
      <c r="A30" s="36"/>
      <c r="B30" s="15"/>
      <c r="C30" s="65"/>
      <c r="D30" s="30"/>
      <c r="E30" s="67"/>
      <c r="F30" s="67"/>
      <c r="G30" s="72"/>
      <c r="H30" s="61"/>
      <c r="I30" s="107" t="s">
        <v>126</v>
      </c>
      <c r="J30" s="67">
        <v>800</v>
      </c>
      <c r="K30" s="82"/>
      <c r="L30" s="101"/>
      <c r="M30" s="107"/>
      <c r="N30" s="67"/>
      <c r="O30" s="107" t="s">
        <v>126</v>
      </c>
      <c r="P30" s="67">
        <v>-300</v>
      </c>
      <c r="Q30" s="111"/>
      <c r="R30" s="67"/>
      <c r="S30" s="358"/>
      <c r="T30" s="363"/>
      <c r="U30" s="359"/>
      <c r="V30" s="404"/>
      <c r="W30" s="173"/>
      <c r="X30" s="408"/>
      <c r="Y30" s="166"/>
      <c r="Z30" s="130"/>
      <c r="AA30" s="222"/>
      <c r="AB30" s="222"/>
    </row>
    <row r="31" spans="1:28" ht="27" customHeight="1" x14ac:dyDescent="0.25">
      <c r="A31" s="37">
        <v>13</v>
      </c>
      <c r="B31" s="19" t="s">
        <v>134</v>
      </c>
      <c r="C31" s="169">
        <v>-1.6E-2</v>
      </c>
      <c r="D31" s="21">
        <v>1E-3</v>
      </c>
      <c r="E31" s="63">
        <v>-400</v>
      </c>
      <c r="F31" s="63">
        <v>-6800</v>
      </c>
      <c r="G31" s="73">
        <f>SUM(E31:F31)</f>
        <v>-7200</v>
      </c>
      <c r="H31" s="110"/>
      <c r="I31" s="108" t="s">
        <v>128</v>
      </c>
      <c r="J31" s="63">
        <v>-1200</v>
      </c>
      <c r="K31" s="86">
        <f>SUM(J29:J31)</f>
        <v>-400</v>
      </c>
      <c r="L31" s="91"/>
      <c r="M31" s="108"/>
      <c r="N31" s="63"/>
      <c r="O31" s="108" t="s">
        <v>49</v>
      </c>
      <c r="P31" s="63">
        <v>30000</v>
      </c>
      <c r="Q31" s="225">
        <f>SUM(N29:N31)+SUM(P29:P31)</f>
        <v>29700</v>
      </c>
      <c r="R31" s="88">
        <v>22100</v>
      </c>
      <c r="S31" s="360">
        <v>4483900</v>
      </c>
      <c r="T31" s="361">
        <v>3891100</v>
      </c>
      <c r="U31" s="361">
        <v>3891100</v>
      </c>
      <c r="V31" s="405">
        <v>-6.6000000000000003E-2</v>
      </c>
      <c r="W31" s="397">
        <v>-6.5000000000000002E-2</v>
      </c>
      <c r="X31" s="406">
        <v>-3.5000000000000003E-2</v>
      </c>
      <c r="Y31" s="165">
        <v>0.03</v>
      </c>
      <c r="Z31" s="129">
        <v>106.87</v>
      </c>
      <c r="AA31" s="222"/>
      <c r="AB31" s="222"/>
    </row>
    <row r="32" spans="1:28" s="223" customFormat="1" ht="27" customHeight="1" x14ac:dyDescent="0.25">
      <c r="A32" s="36"/>
      <c r="B32" s="39"/>
      <c r="C32" s="181"/>
      <c r="D32" s="139">
        <v>-6.5000000000000002E-2</v>
      </c>
      <c r="E32" s="70"/>
      <c r="F32" s="70"/>
      <c r="G32" s="76"/>
      <c r="H32" s="209"/>
      <c r="I32" s="123" t="s">
        <v>168</v>
      </c>
      <c r="J32" s="70">
        <v>-200</v>
      </c>
      <c r="K32" s="78"/>
      <c r="L32" s="105"/>
      <c r="M32" s="123"/>
      <c r="N32" s="70"/>
      <c r="O32" s="123" t="s">
        <v>82</v>
      </c>
      <c r="P32" s="70">
        <v>12100</v>
      </c>
      <c r="Q32" s="78"/>
      <c r="R32" s="70"/>
      <c r="S32" s="375"/>
      <c r="T32" s="376"/>
      <c r="U32" s="377"/>
      <c r="V32" s="413"/>
      <c r="W32" s="174"/>
      <c r="X32" s="409"/>
      <c r="Y32" s="167"/>
      <c r="Z32" s="128">
        <v>106.73</v>
      </c>
    </row>
    <row r="33" spans="1:28" s="223" customFormat="1" ht="27" customHeight="1" x14ac:dyDescent="0.25">
      <c r="A33" s="36"/>
      <c r="B33" s="36"/>
      <c r="C33" s="180"/>
      <c r="D33" s="30"/>
      <c r="E33" s="67"/>
      <c r="F33" s="67"/>
      <c r="G33" s="72"/>
      <c r="H33" s="193"/>
      <c r="I33" s="107" t="s">
        <v>86</v>
      </c>
      <c r="J33" s="67">
        <v>300</v>
      </c>
      <c r="K33" s="82"/>
      <c r="L33" s="93"/>
      <c r="M33" s="107"/>
      <c r="N33" s="67"/>
      <c r="O33" s="107" t="s">
        <v>85</v>
      </c>
      <c r="P33" s="67">
        <v>200</v>
      </c>
      <c r="Q33" s="82"/>
      <c r="R33" s="67"/>
      <c r="S33" s="378"/>
      <c r="T33" s="379"/>
      <c r="U33" s="380"/>
      <c r="V33" s="197"/>
      <c r="W33" s="173"/>
      <c r="X33" s="403"/>
      <c r="Y33" s="166"/>
      <c r="Z33" s="130"/>
    </row>
    <row r="34" spans="1:28" s="223" customFormat="1" ht="27" customHeight="1" x14ac:dyDescent="0.25">
      <c r="A34" s="36"/>
      <c r="B34" s="36"/>
      <c r="C34" s="180"/>
      <c r="D34" s="30"/>
      <c r="E34" s="67"/>
      <c r="F34" s="67"/>
      <c r="G34" s="72"/>
      <c r="H34" s="193"/>
      <c r="I34" s="107" t="s">
        <v>195</v>
      </c>
      <c r="J34" s="67">
        <v>-86800</v>
      </c>
      <c r="K34" s="82"/>
      <c r="L34" s="93"/>
      <c r="M34" s="107"/>
      <c r="N34" s="67"/>
      <c r="O34" s="107" t="s">
        <v>86</v>
      </c>
      <c r="P34" s="67">
        <v>-300</v>
      </c>
      <c r="Q34" s="82"/>
      <c r="R34" s="67"/>
      <c r="S34" s="378"/>
      <c r="T34" s="379"/>
      <c r="U34" s="380"/>
      <c r="V34" s="197"/>
      <c r="W34" s="173"/>
      <c r="X34" s="403"/>
      <c r="Y34" s="166"/>
      <c r="Z34" s="130"/>
    </row>
    <row r="35" spans="1:28" s="223" customFormat="1" ht="27" customHeight="1" x14ac:dyDescent="0.25">
      <c r="A35" s="37">
        <v>14</v>
      </c>
      <c r="B35" s="37" t="s">
        <v>135</v>
      </c>
      <c r="C35" s="169">
        <v>-2.4E-2</v>
      </c>
      <c r="D35" s="177">
        <v>1E-3</v>
      </c>
      <c r="E35" s="63">
        <v>200</v>
      </c>
      <c r="F35" s="63">
        <v>77100</v>
      </c>
      <c r="G35" s="73">
        <f>SUM(E35:F35)</f>
        <v>77300</v>
      </c>
      <c r="H35" s="110"/>
      <c r="I35" s="108" t="s">
        <v>170</v>
      </c>
      <c r="J35" s="63">
        <v>1700</v>
      </c>
      <c r="K35" s="86">
        <f>SUM(J32:J35)</f>
        <v>-85000</v>
      </c>
      <c r="L35" s="87"/>
      <c r="M35" s="108"/>
      <c r="N35" s="63"/>
      <c r="O35" s="108" t="s">
        <v>195</v>
      </c>
      <c r="P35" s="103">
        <v>49400</v>
      </c>
      <c r="Q35" s="225">
        <f>SUM(N32:N35)+SUM(P32:P35)</f>
        <v>61400</v>
      </c>
      <c r="R35" s="103">
        <v>53700</v>
      </c>
      <c r="S35" s="381">
        <v>4537600</v>
      </c>
      <c r="T35" s="361">
        <v>3933200</v>
      </c>
      <c r="U35" s="382">
        <v>3933200</v>
      </c>
      <c r="V35" s="405">
        <v>-8.2000000000000003E-2</v>
      </c>
      <c r="W35" s="397">
        <v>-6.5000000000000002E-2</v>
      </c>
      <c r="X35" s="407">
        <v>-0.03</v>
      </c>
      <c r="Y35" s="165">
        <v>4.4999999999999998E-2</v>
      </c>
      <c r="Z35" s="129">
        <v>107.04</v>
      </c>
    </row>
    <row r="36" spans="1:28" s="223" customFormat="1" ht="27" customHeight="1" x14ac:dyDescent="0.25">
      <c r="A36" s="36"/>
      <c r="B36" s="39"/>
      <c r="C36" s="181"/>
      <c r="D36" s="139">
        <v>-0.08</v>
      </c>
      <c r="E36" s="70"/>
      <c r="F36" s="70"/>
      <c r="G36" s="76"/>
      <c r="H36" s="209"/>
      <c r="I36" s="123"/>
      <c r="J36" s="70"/>
      <c r="K36" s="78"/>
      <c r="L36" s="105"/>
      <c r="M36" s="123"/>
      <c r="N36" s="70"/>
      <c r="O36" s="123"/>
      <c r="P36" s="70"/>
      <c r="Q36" s="78"/>
      <c r="R36" s="70"/>
      <c r="S36" s="375"/>
      <c r="T36" s="376"/>
      <c r="U36" s="377"/>
      <c r="V36" s="413"/>
      <c r="W36" s="174"/>
      <c r="X36" s="409"/>
      <c r="Y36" s="167"/>
      <c r="Z36" s="128">
        <v>106.41</v>
      </c>
    </row>
    <row r="37" spans="1:28" s="223" customFormat="1" ht="27" customHeight="1" x14ac:dyDescent="0.25">
      <c r="A37" s="36"/>
      <c r="B37" s="36"/>
      <c r="C37" s="180"/>
      <c r="D37" s="30"/>
      <c r="E37" s="67"/>
      <c r="F37" s="67"/>
      <c r="G37" s="72"/>
      <c r="H37" s="193"/>
      <c r="I37" s="107" t="s">
        <v>168</v>
      </c>
      <c r="J37" s="67">
        <v>-600</v>
      </c>
      <c r="K37" s="82"/>
      <c r="L37" s="93"/>
      <c r="M37" s="107"/>
      <c r="N37" s="67"/>
      <c r="O37" s="107" t="s">
        <v>85</v>
      </c>
      <c r="P37" s="67">
        <v>800</v>
      </c>
      <c r="Q37" s="82"/>
      <c r="R37" s="67"/>
      <c r="S37" s="378"/>
      <c r="T37" s="379"/>
      <c r="U37" s="380"/>
      <c r="V37" s="197"/>
      <c r="W37" s="173"/>
      <c r="X37" s="403"/>
      <c r="Y37" s="166"/>
      <c r="Z37" s="130"/>
    </row>
    <row r="38" spans="1:28" s="223" customFormat="1" ht="27" customHeight="1" x14ac:dyDescent="0.25">
      <c r="A38" s="37">
        <v>17</v>
      </c>
      <c r="B38" s="37" t="s">
        <v>127</v>
      </c>
      <c r="C38" s="169">
        <v>-5.2999999999999999E-2</v>
      </c>
      <c r="D38" s="177">
        <v>1E-3</v>
      </c>
      <c r="E38" s="63">
        <v>900</v>
      </c>
      <c r="F38" s="63">
        <v>-20400</v>
      </c>
      <c r="G38" s="73">
        <f>SUM(E38:F38)</f>
        <v>-19500</v>
      </c>
      <c r="H38" s="110"/>
      <c r="I38" s="108" t="s">
        <v>86</v>
      </c>
      <c r="J38" s="63">
        <v>300</v>
      </c>
      <c r="K38" s="86">
        <f>SUM(J36:J38)</f>
        <v>-300</v>
      </c>
      <c r="L38" s="87"/>
      <c r="M38" s="108"/>
      <c r="N38" s="63"/>
      <c r="O38" s="108" t="s">
        <v>86</v>
      </c>
      <c r="P38" s="103">
        <v>-400</v>
      </c>
      <c r="Q38" s="225">
        <f>SUM(N36:N38)+SUM(P36:P38)</f>
        <v>400</v>
      </c>
      <c r="R38" s="103">
        <v>-19400</v>
      </c>
      <c r="S38" s="381">
        <v>4518200</v>
      </c>
      <c r="T38" s="361">
        <v>3936300</v>
      </c>
      <c r="U38" s="382">
        <v>3851900</v>
      </c>
      <c r="V38" s="405">
        <v>-8.8999999999999996E-2</v>
      </c>
      <c r="W38" s="397">
        <v>-6.5000000000000002E-2</v>
      </c>
      <c r="X38" s="407">
        <v>-3.5000000000000003E-2</v>
      </c>
      <c r="Y38" s="165">
        <v>0.04</v>
      </c>
      <c r="Z38" s="129">
        <v>106.65</v>
      </c>
    </row>
    <row r="39" spans="1:28" ht="27" customHeight="1" x14ac:dyDescent="0.25">
      <c r="A39" s="36"/>
      <c r="B39" s="15"/>
      <c r="C39" s="180"/>
      <c r="D39" s="30">
        <v>-0.08</v>
      </c>
      <c r="E39" s="67"/>
      <c r="F39" s="67"/>
      <c r="G39" s="72"/>
      <c r="H39" s="193"/>
      <c r="I39" s="107"/>
      <c r="J39" s="67"/>
      <c r="K39" s="82"/>
      <c r="L39" s="93"/>
      <c r="M39" s="107"/>
      <c r="N39" s="67"/>
      <c r="O39" s="107"/>
      <c r="P39" s="104"/>
      <c r="Q39" s="227"/>
      <c r="R39" s="104"/>
      <c r="S39" s="383"/>
      <c r="T39" s="379"/>
      <c r="U39" s="364"/>
      <c r="V39" s="197"/>
      <c r="W39" s="173"/>
      <c r="X39" s="403"/>
      <c r="Y39" s="197"/>
      <c r="Z39" s="130">
        <v>105.41</v>
      </c>
      <c r="AA39" s="222"/>
      <c r="AB39" s="222"/>
    </row>
    <row r="40" spans="1:28" ht="27" customHeight="1" x14ac:dyDescent="0.25">
      <c r="A40" s="36"/>
      <c r="B40" s="15"/>
      <c r="C40" s="180"/>
      <c r="D40" s="30"/>
      <c r="E40" s="67"/>
      <c r="F40" s="67"/>
      <c r="G40" s="72"/>
      <c r="H40" s="193"/>
      <c r="I40" s="107"/>
      <c r="J40" s="67"/>
      <c r="K40" s="82"/>
      <c r="L40" s="93"/>
      <c r="M40" s="107"/>
      <c r="N40" s="67"/>
      <c r="O40" s="107"/>
      <c r="P40" s="104"/>
      <c r="Q40" s="227"/>
      <c r="R40" s="104"/>
      <c r="S40" s="383"/>
      <c r="T40" s="379"/>
      <c r="U40" s="364"/>
      <c r="V40" s="197"/>
      <c r="W40" s="173"/>
      <c r="X40" s="403"/>
      <c r="Y40" s="166"/>
      <c r="Z40" s="130"/>
      <c r="AA40" s="222"/>
      <c r="AB40" s="222"/>
    </row>
    <row r="41" spans="1:28" ht="27" customHeight="1" x14ac:dyDescent="0.25">
      <c r="A41" s="37">
        <v>18</v>
      </c>
      <c r="B41" s="19" t="s">
        <v>130</v>
      </c>
      <c r="C41" s="169">
        <v>-4.4999999999999998E-2</v>
      </c>
      <c r="D41" s="21">
        <v>1E-3</v>
      </c>
      <c r="E41" s="75">
        <v>1200</v>
      </c>
      <c r="F41" s="63">
        <v>100</v>
      </c>
      <c r="G41" s="73">
        <f>SUM(E41:F41)</f>
        <v>1300</v>
      </c>
      <c r="H41" s="60"/>
      <c r="I41" s="108" t="s">
        <v>168</v>
      </c>
      <c r="J41" s="63">
        <v>-100</v>
      </c>
      <c r="K41" s="86">
        <f>SUM(J39:J41)</f>
        <v>-100</v>
      </c>
      <c r="L41" s="95"/>
      <c r="M41" s="108"/>
      <c r="N41" s="63"/>
      <c r="O41" s="108"/>
      <c r="P41" s="103"/>
      <c r="Q41" s="225">
        <f>SUM(N39:N41)+SUM(P39:P41)</f>
        <v>0</v>
      </c>
      <c r="R41" s="230">
        <v>1200</v>
      </c>
      <c r="S41" s="381">
        <v>4519800</v>
      </c>
      <c r="T41" s="361">
        <v>3950600</v>
      </c>
      <c r="U41" s="362">
        <v>3926200</v>
      </c>
      <c r="V41" s="405">
        <v>-9.2999999999999999E-2</v>
      </c>
      <c r="W41" s="397">
        <v>-6.5000000000000002E-2</v>
      </c>
      <c r="X41" s="406">
        <v>-4.4999999999999998E-2</v>
      </c>
      <c r="Y41" s="165">
        <v>3.5000000000000003E-2</v>
      </c>
      <c r="Z41" s="129">
        <v>106.05</v>
      </c>
      <c r="AA41" s="224"/>
      <c r="AB41" s="222"/>
    </row>
    <row r="42" spans="1:28" ht="27" customHeight="1" x14ac:dyDescent="0.25">
      <c r="A42" s="36"/>
      <c r="B42" s="15"/>
      <c r="C42" s="180"/>
      <c r="D42" s="216">
        <v>-7.4999999999999997E-2</v>
      </c>
      <c r="E42" s="67"/>
      <c r="F42" s="67"/>
      <c r="G42" s="72"/>
      <c r="H42" s="61"/>
      <c r="I42" s="107"/>
      <c r="J42" s="67"/>
      <c r="K42" s="82"/>
      <c r="L42" s="192"/>
      <c r="M42" s="107"/>
      <c r="N42" s="67"/>
      <c r="O42" s="107" t="s">
        <v>178</v>
      </c>
      <c r="P42" s="104">
        <v>25000</v>
      </c>
      <c r="Q42" s="231"/>
      <c r="R42" s="104"/>
      <c r="S42" s="383"/>
      <c r="T42" s="379"/>
      <c r="U42" s="364"/>
      <c r="V42" s="197"/>
      <c r="W42" s="173"/>
      <c r="X42" s="403"/>
      <c r="Y42" s="166"/>
      <c r="Z42" s="130">
        <v>105.1</v>
      </c>
      <c r="AA42" s="223"/>
      <c r="AB42" s="222"/>
    </row>
    <row r="43" spans="1:28" ht="27" customHeight="1" x14ac:dyDescent="0.25">
      <c r="A43" s="36"/>
      <c r="B43" s="15"/>
      <c r="C43" s="65"/>
      <c r="D43" s="172"/>
      <c r="E43" s="194"/>
      <c r="F43" s="67"/>
      <c r="G43" s="74"/>
      <c r="H43" s="121"/>
      <c r="I43" s="107"/>
      <c r="J43" s="104"/>
      <c r="K43" s="82"/>
      <c r="L43" s="96"/>
      <c r="M43" s="107"/>
      <c r="N43" s="67"/>
      <c r="O43" s="107" t="s">
        <v>85</v>
      </c>
      <c r="P43" s="67">
        <v>900</v>
      </c>
      <c r="Q43" s="113"/>
      <c r="R43" s="90"/>
      <c r="S43" s="358"/>
      <c r="T43" s="384"/>
      <c r="U43" s="385"/>
      <c r="V43" s="404"/>
      <c r="W43" s="176"/>
      <c r="X43" s="403"/>
      <c r="Y43" s="197"/>
      <c r="Z43" s="130"/>
      <c r="AA43" s="224"/>
      <c r="AB43" s="222"/>
    </row>
    <row r="44" spans="1:28" ht="27" customHeight="1" x14ac:dyDescent="0.25">
      <c r="A44" s="37">
        <v>19</v>
      </c>
      <c r="B44" s="19" t="s">
        <v>133</v>
      </c>
      <c r="C44" s="169">
        <v>-0.04</v>
      </c>
      <c r="D44" s="21">
        <v>1E-3</v>
      </c>
      <c r="E44" s="75">
        <v>0</v>
      </c>
      <c r="F44" s="63">
        <v>-9800</v>
      </c>
      <c r="G44" s="73">
        <f>SUM(E44:F44)</f>
        <v>-9800</v>
      </c>
      <c r="H44" s="120"/>
      <c r="I44" s="108" t="s">
        <v>168</v>
      </c>
      <c r="J44" s="103">
        <v>-300</v>
      </c>
      <c r="K44" s="86">
        <f>SUM(J42:J44)</f>
        <v>-300</v>
      </c>
      <c r="L44" s="87"/>
      <c r="M44" s="108"/>
      <c r="N44" s="63"/>
      <c r="O44" s="108" t="s">
        <v>86</v>
      </c>
      <c r="P44" s="63">
        <v>-200</v>
      </c>
      <c r="Q44" s="225">
        <f>SUM(N42:N44)+SUM(P42:P44)</f>
        <v>25700</v>
      </c>
      <c r="R44" s="88">
        <v>15600</v>
      </c>
      <c r="S44" s="360">
        <v>4535400</v>
      </c>
      <c r="T44" s="361">
        <v>3958500</v>
      </c>
      <c r="U44" s="362">
        <v>3954600</v>
      </c>
      <c r="V44" s="405">
        <v>-9.7000000000000003E-2</v>
      </c>
      <c r="W44" s="397">
        <v>-6.5000000000000002E-2</v>
      </c>
      <c r="X44" s="406">
        <v>-0.05</v>
      </c>
      <c r="Y44" s="165">
        <v>2.5000000000000001E-2</v>
      </c>
      <c r="Z44" s="129">
        <v>105.6</v>
      </c>
      <c r="AA44" s="224"/>
      <c r="AB44" s="222"/>
    </row>
    <row r="45" spans="1:28" ht="27" customHeight="1" x14ac:dyDescent="0.25">
      <c r="A45" s="36"/>
      <c r="B45" s="15"/>
      <c r="C45" s="180"/>
      <c r="D45" s="30">
        <v>-7.4999999999999997E-2</v>
      </c>
      <c r="E45" s="67"/>
      <c r="F45" s="67"/>
      <c r="G45" s="72"/>
      <c r="H45" s="185"/>
      <c r="I45" s="107"/>
      <c r="J45" s="104"/>
      <c r="K45" s="82"/>
      <c r="L45" s="93"/>
      <c r="M45" s="107"/>
      <c r="N45" s="67"/>
      <c r="O45" s="107" t="s">
        <v>82</v>
      </c>
      <c r="P45" s="67">
        <v>8100</v>
      </c>
      <c r="Q45" s="188"/>
      <c r="R45" s="67"/>
      <c r="S45" s="378"/>
      <c r="T45" s="379"/>
      <c r="U45" s="364"/>
      <c r="V45" s="197"/>
      <c r="W45" s="173"/>
      <c r="X45" s="403"/>
      <c r="Y45" s="166"/>
      <c r="Z45" s="130">
        <v>105.96</v>
      </c>
      <c r="AA45" s="224"/>
      <c r="AB45" s="222"/>
    </row>
    <row r="46" spans="1:28" ht="27" customHeight="1" x14ac:dyDescent="0.25">
      <c r="A46" s="36"/>
      <c r="B46" s="12"/>
      <c r="C46" s="180"/>
      <c r="D46" s="30"/>
      <c r="E46" s="67"/>
      <c r="F46" s="67"/>
      <c r="G46" s="72"/>
      <c r="H46" s="185"/>
      <c r="I46" s="107" t="s">
        <v>168</v>
      </c>
      <c r="J46" s="104">
        <v>-400</v>
      </c>
      <c r="K46" s="82"/>
      <c r="L46" s="93"/>
      <c r="M46" s="107"/>
      <c r="N46" s="99"/>
      <c r="O46" s="107" t="s">
        <v>168</v>
      </c>
      <c r="P46" s="67">
        <v>5400</v>
      </c>
      <c r="Q46" s="188"/>
      <c r="R46" s="67"/>
      <c r="S46" s="378"/>
      <c r="T46" s="379"/>
      <c r="U46" s="364"/>
      <c r="V46" s="197"/>
      <c r="W46" s="173"/>
      <c r="X46" s="403"/>
      <c r="Y46" s="166"/>
      <c r="Z46" s="130"/>
      <c r="AA46" s="224"/>
      <c r="AB46" s="222"/>
    </row>
    <row r="47" spans="1:28" s="223" customFormat="1" ht="27" customHeight="1" x14ac:dyDescent="0.25">
      <c r="A47" s="37">
        <v>20</v>
      </c>
      <c r="B47" s="189" t="s">
        <v>134</v>
      </c>
      <c r="C47" s="169">
        <v>-3.9E-2</v>
      </c>
      <c r="D47" s="317">
        <v>1E-3</v>
      </c>
      <c r="E47" s="63">
        <v>-200</v>
      </c>
      <c r="F47" s="63">
        <v>-23400</v>
      </c>
      <c r="G47" s="73">
        <f>SUM(E47:F47)</f>
        <v>-23600</v>
      </c>
      <c r="H47" s="190"/>
      <c r="I47" s="108" t="s">
        <v>86</v>
      </c>
      <c r="J47" s="103">
        <v>200</v>
      </c>
      <c r="K47" s="86">
        <f>SUM(J45:J47)</f>
        <v>-200</v>
      </c>
      <c r="L47" s="87"/>
      <c r="M47" s="108"/>
      <c r="N47" s="63"/>
      <c r="O47" s="108" t="s">
        <v>86</v>
      </c>
      <c r="P47" s="63">
        <v>-600</v>
      </c>
      <c r="Q47" s="225">
        <f>SUM(N45:N47)+SUM(P45:P47)</f>
        <v>12900</v>
      </c>
      <c r="R47" s="63">
        <v>-10900</v>
      </c>
      <c r="S47" s="360">
        <v>4524500</v>
      </c>
      <c r="T47" s="361">
        <v>3932000</v>
      </c>
      <c r="U47" s="362">
        <v>3930300</v>
      </c>
      <c r="V47" s="410">
        <v>-0.1</v>
      </c>
      <c r="W47" s="401">
        <v>-6.5000000000000002E-2</v>
      </c>
      <c r="X47" s="406">
        <v>-5.5E-2</v>
      </c>
      <c r="Y47" s="165">
        <v>2.5000000000000001E-2</v>
      </c>
      <c r="Z47" s="129">
        <v>106.21</v>
      </c>
      <c r="AA47" s="224"/>
    </row>
    <row r="48" spans="1:28" s="223" customFormat="1" ht="27" customHeight="1" x14ac:dyDescent="0.25">
      <c r="A48" s="36"/>
      <c r="B48" s="15"/>
      <c r="C48" s="65"/>
      <c r="D48" s="30">
        <v>-7.4999999999999997E-2</v>
      </c>
      <c r="E48" s="67"/>
      <c r="F48" s="67"/>
      <c r="G48" s="72"/>
      <c r="H48" s="61"/>
      <c r="I48" s="107" t="s">
        <v>168</v>
      </c>
      <c r="J48" s="104">
        <v>-300</v>
      </c>
      <c r="K48" s="82"/>
      <c r="L48" s="93"/>
      <c r="M48" s="107"/>
      <c r="N48" s="67"/>
      <c r="O48" s="107"/>
      <c r="P48" s="67"/>
      <c r="Q48" s="113"/>
      <c r="R48" s="67"/>
      <c r="S48" s="358"/>
      <c r="T48" s="363"/>
      <c r="U48" s="359"/>
      <c r="V48" s="404"/>
      <c r="W48" s="173"/>
      <c r="X48" s="408"/>
      <c r="Y48" s="166"/>
      <c r="Z48" s="217">
        <v>105.47</v>
      </c>
      <c r="AA48" s="224"/>
    </row>
    <row r="49" spans="1:27" s="223" customFormat="1" ht="27" customHeight="1" x14ac:dyDescent="0.25">
      <c r="A49" s="36"/>
      <c r="B49" s="15"/>
      <c r="C49" s="65"/>
      <c r="D49" s="30"/>
      <c r="E49" s="67"/>
      <c r="F49" s="67"/>
      <c r="G49" s="72"/>
      <c r="H49" s="61"/>
      <c r="I49" s="107" t="s">
        <v>179</v>
      </c>
      <c r="J49" s="104">
        <v>-900</v>
      </c>
      <c r="K49" s="82"/>
      <c r="L49" s="93"/>
      <c r="M49" s="107"/>
      <c r="N49" s="67"/>
      <c r="O49" s="107"/>
      <c r="P49" s="67"/>
      <c r="Q49" s="113"/>
      <c r="R49" s="67"/>
      <c r="S49" s="358"/>
      <c r="T49" s="363"/>
      <c r="U49" s="359"/>
      <c r="V49" s="404"/>
      <c r="W49" s="173"/>
      <c r="X49" s="408"/>
      <c r="Y49" s="166"/>
      <c r="Z49" s="217"/>
      <c r="AA49" s="224"/>
    </row>
    <row r="50" spans="1:27" s="223" customFormat="1" ht="27" customHeight="1" x14ac:dyDescent="0.25">
      <c r="A50" s="36"/>
      <c r="B50" s="15"/>
      <c r="C50" s="65"/>
      <c r="D50" s="30"/>
      <c r="E50" s="67"/>
      <c r="F50" s="67"/>
      <c r="G50" s="72"/>
      <c r="H50" s="61"/>
      <c r="I50" s="107" t="s">
        <v>211</v>
      </c>
      <c r="J50" s="104">
        <v>1000</v>
      </c>
      <c r="K50" s="82"/>
      <c r="L50" s="93"/>
      <c r="M50" s="107"/>
      <c r="N50" s="67"/>
      <c r="O50" s="107" t="s">
        <v>179</v>
      </c>
      <c r="P50" s="67">
        <v>2000</v>
      </c>
      <c r="Q50" s="113"/>
      <c r="R50" s="67"/>
      <c r="S50" s="358"/>
      <c r="T50" s="363"/>
      <c r="U50" s="359"/>
      <c r="V50" s="404"/>
      <c r="W50" s="173"/>
      <c r="X50" s="408"/>
      <c r="Y50" s="166"/>
      <c r="Z50" s="217"/>
      <c r="AA50" s="224"/>
    </row>
    <row r="51" spans="1:27" s="223" customFormat="1" ht="27" customHeight="1" x14ac:dyDescent="0.25">
      <c r="A51" s="37">
        <v>21</v>
      </c>
      <c r="B51" s="19" t="s">
        <v>135</v>
      </c>
      <c r="C51" s="169">
        <v>-3.6999999999999998E-2</v>
      </c>
      <c r="D51" s="177">
        <v>1E-3</v>
      </c>
      <c r="E51" s="63">
        <v>-100</v>
      </c>
      <c r="F51" s="63">
        <v>-12700</v>
      </c>
      <c r="G51" s="73">
        <f>SUM(E51:F51)</f>
        <v>-12800</v>
      </c>
      <c r="H51" s="60"/>
      <c r="I51" s="108" t="s">
        <v>86</v>
      </c>
      <c r="J51" s="103">
        <v>600</v>
      </c>
      <c r="K51" s="86">
        <f>SUM(J48:J51)</f>
        <v>400</v>
      </c>
      <c r="L51" s="87"/>
      <c r="M51" s="108"/>
      <c r="N51" s="63"/>
      <c r="O51" s="108" t="s">
        <v>86</v>
      </c>
      <c r="P51" s="63">
        <v>-100</v>
      </c>
      <c r="Q51" s="225">
        <f>SUM(N48:N51)+SUM(P48:P51)</f>
        <v>1900</v>
      </c>
      <c r="R51" s="63">
        <v>-10500</v>
      </c>
      <c r="S51" s="360">
        <v>4514000</v>
      </c>
      <c r="T51" s="361">
        <v>3917900</v>
      </c>
      <c r="U51" s="362">
        <v>3917400</v>
      </c>
      <c r="V51" s="410">
        <v>-0.1</v>
      </c>
      <c r="W51" s="397">
        <v>-6.5000000000000002E-2</v>
      </c>
      <c r="X51" s="406">
        <v>-5.5E-2</v>
      </c>
      <c r="Y51" s="165">
        <v>0.03</v>
      </c>
      <c r="Z51" s="218">
        <v>105.78</v>
      </c>
      <c r="AA51" s="224"/>
    </row>
    <row r="52" spans="1:27" s="223" customFormat="1" ht="27" customHeight="1" x14ac:dyDescent="0.25">
      <c r="A52" s="39"/>
      <c r="B52" s="15"/>
      <c r="C52" s="64"/>
      <c r="D52" s="139">
        <v>-7.4999999999999997E-2</v>
      </c>
      <c r="E52" s="70"/>
      <c r="F52" s="70"/>
      <c r="G52" s="76"/>
      <c r="H52" s="126"/>
      <c r="I52" s="123" t="s">
        <v>172</v>
      </c>
      <c r="J52" s="104">
        <v>-2900</v>
      </c>
      <c r="K52" s="78"/>
      <c r="L52" s="105"/>
      <c r="M52" s="107"/>
      <c r="N52" s="70"/>
      <c r="O52" s="107" t="s">
        <v>82</v>
      </c>
      <c r="P52" s="70">
        <v>8800</v>
      </c>
      <c r="Q52" s="112"/>
      <c r="R52" s="70"/>
      <c r="S52" s="367"/>
      <c r="T52" s="368"/>
      <c r="U52" s="366"/>
      <c r="V52" s="402"/>
      <c r="W52" s="174"/>
      <c r="X52" s="412"/>
      <c r="Y52" s="167"/>
      <c r="Z52" s="128">
        <v>105.69</v>
      </c>
      <c r="AA52" s="224"/>
    </row>
    <row r="53" spans="1:27" s="223" customFormat="1" ht="27" customHeight="1" x14ac:dyDescent="0.25">
      <c r="A53" s="36"/>
      <c r="B53" s="15"/>
      <c r="C53" s="65"/>
      <c r="D53" s="30"/>
      <c r="E53" s="67"/>
      <c r="F53" s="67"/>
      <c r="G53" s="72"/>
      <c r="H53" s="191"/>
      <c r="I53" s="107" t="s">
        <v>168</v>
      </c>
      <c r="J53" s="104">
        <v>-300</v>
      </c>
      <c r="K53" s="82"/>
      <c r="L53" s="93"/>
      <c r="M53" s="107"/>
      <c r="N53" s="67"/>
      <c r="O53" s="107" t="s">
        <v>85</v>
      </c>
      <c r="P53" s="67">
        <v>300</v>
      </c>
      <c r="Q53" s="113"/>
      <c r="R53" s="67"/>
      <c r="S53" s="358"/>
      <c r="T53" s="363"/>
      <c r="U53" s="359"/>
      <c r="V53" s="404"/>
      <c r="W53" s="173"/>
      <c r="X53" s="408"/>
      <c r="Y53" s="166"/>
      <c r="Z53" s="130"/>
      <c r="AA53" s="224"/>
    </row>
    <row r="54" spans="1:27" s="223" customFormat="1" ht="27" customHeight="1" x14ac:dyDescent="0.25">
      <c r="A54" s="37">
        <v>24</v>
      </c>
      <c r="B54" s="37" t="s">
        <v>127</v>
      </c>
      <c r="C54" s="169">
        <v>-4.1000000000000002E-2</v>
      </c>
      <c r="D54" s="177">
        <v>1E-3</v>
      </c>
      <c r="E54" s="63">
        <v>200</v>
      </c>
      <c r="F54" s="63">
        <v>-17100</v>
      </c>
      <c r="G54" s="73">
        <f>SUM(E54:F54)</f>
        <v>-16900</v>
      </c>
      <c r="H54" s="60"/>
      <c r="I54" s="108" t="s">
        <v>86</v>
      </c>
      <c r="J54" s="103">
        <v>100</v>
      </c>
      <c r="K54" s="86">
        <f>SUM(J52:J54)</f>
        <v>-3100</v>
      </c>
      <c r="L54" s="87"/>
      <c r="M54" s="108" t="s">
        <v>172</v>
      </c>
      <c r="N54" s="63">
        <v>2800</v>
      </c>
      <c r="O54" s="108" t="s">
        <v>86</v>
      </c>
      <c r="P54" s="63">
        <v>-200</v>
      </c>
      <c r="Q54" s="225">
        <f>SUM(N52:N54)+SUM(P52:P54)</f>
        <v>11700</v>
      </c>
      <c r="R54" s="63">
        <v>-8300</v>
      </c>
      <c r="S54" s="360">
        <v>4505700</v>
      </c>
      <c r="T54" s="361">
        <v>3936400</v>
      </c>
      <c r="U54" s="362">
        <v>3935900</v>
      </c>
      <c r="V54" s="405">
        <v>-0.09</v>
      </c>
      <c r="W54" s="397">
        <v>-6.5000000000000002E-2</v>
      </c>
      <c r="X54" s="406">
        <v>-0.05</v>
      </c>
      <c r="Y54" s="165">
        <v>0.02</v>
      </c>
      <c r="Z54" s="129">
        <v>105.94</v>
      </c>
      <c r="AA54" s="224"/>
    </row>
    <row r="55" spans="1:27" s="223" customFormat="1" ht="27" customHeight="1" x14ac:dyDescent="0.25">
      <c r="A55" s="36"/>
      <c r="B55" s="15"/>
      <c r="C55" s="180"/>
      <c r="D55" s="30">
        <v>-0.08</v>
      </c>
      <c r="E55" s="67"/>
      <c r="F55" s="67"/>
      <c r="G55" s="72"/>
      <c r="H55" s="61"/>
      <c r="I55" s="107" t="s">
        <v>168</v>
      </c>
      <c r="J55" s="104">
        <v>-400</v>
      </c>
      <c r="K55" s="82"/>
      <c r="L55" s="93"/>
      <c r="M55" s="107"/>
      <c r="N55" s="67"/>
      <c r="O55" s="107"/>
      <c r="P55" s="67"/>
      <c r="Q55" s="82"/>
      <c r="R55" s="67"/>
      <c r="S55" s="378"/>
      <c r="T55" s="379"/>
      <c r="U55" s="364"/>
      <c r="V55" s="197"/>
      <c r="W55" s="173"/>
      <c r="X55" s="403"/>
      <c r="Y55" s="166"/>
      <c r="Z55" s="130">
        <v>105.87</v>
      </c>
      <c r="AA55" s="224"/>
    </row>
    <row r="56" spans="1:27" s="223" customFormat="1" ht="27" customHeight="1" x14ac:dyDescent="0.25">
      <c r="A56" s="36"/>
      <c r="B56" s="15"/>
      <c r="C56" s="180"/>
      <c r="D56" s="30"/>
      <c r="E56" s="67"/>
      <c r="F56" s="67"/>
      <c r="G56" s="72"/>
      <c r="H56" s="61"/>
      <c r="I56" s="107" t="s">
        <v>173</v>
      </c>
      <c r="J56" s="104">
        <v>-100</v>
      </c>
      <c r="K56" s="82"/>
      <c r="L56" s="93"/>
      <c r="M56" s="107"/>
      <c r="N56" s="67"/>
      <c r="O56" s="107" t="s">
        <v>82</v>
      </c>
      <c r="P56" s="67">
        <v>4500</v>
      </c>
      <c r="Q56" s="82"/>
      <c r="R56" s="67"/>
      <c r="S56" s="378"/>
      <c r="T56" s="379"/>
      <c r="U56" s="364"/>
      <c r="V56" s="197"/>
      <c r="W56" s="173"/>
      <c r="X56" s="403"/>
      <c r="Y56" s="166"/>
      <c r="Z56" s="130"/>
      <c r="AA56" s="224"/>
    </row>
    <row r="57" spans="1:27" s="223" customFormat="1" ht="27" customHeight="1" x14ac:dyDescent="0.25">
      <c r="A57" s="37">
        <v>25</v>
      </c>
      <c r="B57" s="19" t="s">
        <v>130</v>
      </c>
      <c r="C57" s="169">
        <v>-4.8000000000000001E-2</v>
      </c>
      <c r="D57" s="177">
        <v>1E-3</v>
      </c>
      <c r="E57" s="63">
        <v>300</v>
      </c>
      <c r="F57" s="63">
        <v>-30600</v>
      </c>
      <c r="G57" s="73">
        <f>SUM(E57:F57)</f>
        <v>-30300</v>
      </c>
      <c r="H57" s="60"/>
      <c r="I57" s="108" t="s">
        <v>86</v>
      </c>
      <c r="J57" s="103">
        <v>200</v>
      </c>
      <c r="K57" s="86">
        <f>SUM(J55:J57)</f>
        <v>-300</v>
      </c>
      <c r="L57" s="87"/>
      <c r="M57" s="108"/>
      <c r="N57" s="63"/>
      <c r="O57" s="108" t="s">
        <v>173</v>
      </c>
      <c r="P57" s="103">
        <v>2000</v>
      </c>
      <c r="Q57" s="225">
        <f>SUM(N55:N57)+SUM(P55:P57)</f>
        <v>6500</v>
      </c>
      <c r="R57" s="63">
        <v>-24100</v>
      </c>
      <c r="S57" s="360">
        <v>4481600</v>
      </c>
      <c r="T57" s="361">
        <v>3898900</v>
      </c>
      <c r="U57" s="362">
        <v>3898500</v>
      </c>
      <c r="V57" s="405">
        <v>-9.2999999999999999E-2</v>
      </c>
      <c r="W57" s="397">
        <v>-7.3999999999999996E-2</v>
      </c>
      <c r="X57" s="407">
        <v>-0.06</v>
      </c>
      <c r="Y57" s="165">
        <v>2.9000000000000001E-2</v>
      </c>
      <c r="Z57" s="129">
        <v>106.21</v>
      </c>
      <c r="AA57" s="224"/>
    </row>
    <row r="58" spans="1:27" s="223" customFormat="1" ht="27" customHeight="1" x14ac:dyDescent="0.25">
      <c r="A58" s="36"/>
      <c r="B58" s="15"/>
      <c r="C58" s="180"/>
      <c r="D58" s="30">
        <v>-0.08</v>
      </c>
      <c r="E58" s="67"/>
      <c r="F58" s="67"/>
      <c r="G58" s="72"/>
      <c r="H58" s="61"/>
      <c r="I58" s="107"/>
      <c r="J58" s="104"/>
      <c r="K58" s="82"/>
      <c r="L58" s="93"/>
      <c r="M58" s="107"/>
      <c r="N58" s="67"/>
      <c r="O58" s="107"/>
      <c r="P58" s="67"/>
      <c r="Q58" s="82"/>
      <c r="R58" s="67"/>
      <c r="S58" s="378"/>
      <c r="T58" s="379"/>
      <c r="U58" s="364"/>
      <c r="V58" s="197"/>
      <c r="W58" s="173"/>
      <c r="X58" s="403"/>
      <c r="Y58" s="166"/>
      <c r="Z58" s="130">
        <v>106.25</v>
      </c>
      <c r="AA58" s="224"/>
    </row>
    <row r="59" spans="1:27" s="223" customFormat="1" ht="27" customHeight="1" x14ac:dyDescent="0.25">
      <c r="A59" s="36"/>
      <c r="B59" s="15"/>
      <c r="C59" s="180"/>
      <c r="D59" s="30"/>
      <c r="E59" s="67"/>
      <c r="F59" s="67"/>
      <c r="G59" s="72"/>
      <c r="H59" s="61"/>
      <c r="I59" s="107"/>
      <c r="J59" s="104"/>
      <c r="K59" s="82"/>
      <c r="L59" s="93"/>
      <c r="M59" s="107"/>
      <c r="N59" s="67"/>
      <c r="O59" s="107"/>
      <c r="P59" s="67"/>
      <c r="Q59" s="82"/>
      <c r="R59" s="67"/>
      <c r="S59" s="378"/>
      <c r="T59" s="379"/>
      <c r="U59" s="364"/>
      <c r="V59" s="197"/>
      <c r="W59" s="173"/>
      <c r="X59" s="403"/>
      <c r="Y59" s="166"/>
      <c r="Z59" s="130"/>
      <c r="AA59" s="224"/>
    </row>
    <row r="60" spans="1:27" s="223" customFormat="1" ht="27" customHeight="1" x14ac:dyDescent="0.25">
      <c r="A60" s="36">
        <v>26</v>
      </c>
      <c r="B60" s="189" t="s">
        <v>133</v>
      </c>
      <c r="C60" s="180">
        <v>-5.0999999999999997E-2</v>
      </c>
      <c r="D60" s="30">
        <v>1E-3</v>
      </c>
      <c r="E60" s="67">
        <v>-400</v>
      </c>
      <c r="F60" s="67">
        <v>-4000</v>
      </c>
      <c r="G60" s="72">
        <f>SUM(E60:F60)</f>
        <v>-4400</v>
      </c>
      <c r="H60" s="61"/>
      <c r="I60" s="107" t="s">
        <v>128</v>
      </c>
      <c r="J60" s="103">
        <v>-300</v>
      </c>
      <c r="K60" s="82">
        <f>SUM(J58:J60)</f>
        <v>-300</v>
      </c>
      <c r="L60" s="387"/>
      <c r="M60" s="108"/>
      <c r="N60" s="67"/>
      <c r="O60" s="108"/>
      <c r="P60" s="67"/>
      <c r="Q60" s="225">
        <f>SUM(N58:N60)+SUM(P58:P60)+L60</f>
        <v>0</v>
      </c>
      <c r="R60" s="67">
        <v>-4700</v>
      </c>
      <c r="S60" s="378">
        <v>4476900</v>
      </c>
      <c r="T60" s="379">
        <v>3890700</v>
      </c>
      <c r="U60" s="364">
        <v>3890300</v>
      </c>
      <c r="V60" s="415">
        <v>-9.2999999999999999E-2</v>
      </c>
      <c r="W60" s="398">
        <v>-7.3999999999999996E-2</v>
      </c>
      <c r="X60" s="403">
        <v>-5.5E-2</v>
      </c>
      <c r="Y60" s="166">
        <v>0.04</v>
      </c>
      <c r="Z60" s="130">
        <v>106.56</v>
      </c>
      <c r="AA60" s="224"/>
    </row>
    <row r="61" spans="1:27" s="223" customFormat="1" ht="27" customHeight="1" x14ac:dyDescent="0.25">
      <c r="A61" s="39"/>
      <c r="B61" s="15"/>
      <c r="C61" s="64"/>
      <c r="D61" s="139">
        <v>-0.08</v>
      </c>
      <c r="E61" s="70"/>
      <c r="F61" s="70"/>
      <c r="G61" s="76"/>
      <c r="H61" s="126"/>
      <c r="I61" s="123" t="s">
        <v>136</v>
      </c>
      <c r="J61" s="104">
        <v>-100</v>
      </c>
      <c r="K61" s="78"/>
      <c r="L61" s="105"/>
      <c r="M61" s="107"/>
      <c r="N61" s="70"/>
      <c r="O61" s="107" t="s">
        <v>212</v>
      </c>
      <c r="P61" s="418">
        <v>133500</v>
      </c>
      <c r="Q61" s="112"/>
      <c r="R61" s="70"/>
      <c r="S61" s="367"/>
      <c r="T61" s="368"/>
      <c r="U61" s="366"/>
      <c r="V61" s="402"/>
      <c r="W61" s="174"/>
      <c r="X61" s="412"/>
      <c r="Y61" s="167"/>
      <c r="Z61" s="128">
        <v>105.8</v>
      </c>
      <c r="AA61" s="224"/>
    </row>
    <row r="62" spans="1:27" s="223" customFormat="1" ht="27" customHeight="1" x14ac:dyDescent="0.25">
      <c r="A62" s="36"/>
      <c r="B62" s="15"/>
      <c r="C62" s="65"/>
      <c r="D62" s="30"/>
      <c r="E62" s="67"/>
      <c r="F62" s="67"/>
      <c r="G62" s="72"/>
      <c r="H62" s="191"/>
      <c r="I62" s="107" t="s">
        <v>212</v>
      </c>
      <c r="J62" s="104">
        <v>-17300</v>
      </c>
      <c r="K62" s="82"/>
      <c r="L62" s="93"/>
      <c r="M62" s="107"/>
      <c r="N62" s="67"/>
      <c r="O62" s="107" t="s">
        <v>85</v>
      </c>
      <c r="P62" s="67">
        <v>400</v>
      </c>
      <c r="Q62" s="113"/>
      <c r="R62" s="67"/>
      <c r="S62" s="358"/>
      <c r="T62" s="363"/>
      <c r="U62" s="359"/>
      <c r="V62" s="404"/>
      <c r="W62" s="173"/>
      <c r="X62" s="408"/>
      <c r="Y62" s="166"/>
      <c r="Z62" s="130"/>
      <c r="AA62" s="224"/>
    </row>
    <row r="63" spans="1:27" s="223" customFormat="1" ht="27" customHeight="1" x14ac:dyDescent="0.25">
      <c r="A63" s="36"/>
      <c r="B63" s="15"/>
      <c r="C63" s="65"/>
      <c r="D63" s="30"/>
      <c r="E63" s="67"/>
      <c r="F63" s="67"/>
      <c r="G63" s="72"/>
      <c r="H63" s="191"/>
      <c r="I63" s="107" t="s">
        <v>88</v>
      </c>
      <c r="J63" s="104">
        <v>-200</v>
      </c>
      <c r="K63" s="82"/>
      <c r="L63" s="93"/>
      <c r="M63" s="107"/>
      <c r="N63" s="67"/>
      <c r="O63" s="107" t="s">
        <v>48</v>
      </c>
      <c r="P63" s="67">
        <v>12200</v>
      </c>
      <c r="Q63" s="113"/>
      <c r="R63" s="67"/>
      <c r="S63" s="358"/>
      <c r="T63" s="363"/>
      <c r="U63" s="359"/>
      <c r="V63" s="404"/>
      <c r="W63" s="173"/>
      <c r="X63" s="408"/>
      <c r="Y63" s="166"/>
      <c r="Z63" s="130"/>
      <c r="AA63" s="224"/>
    </row>
    <row r="64" spans="1:27" s="223" customFormat="1" ht="27" customHeight="1" x14ac:dyDescent="0.25">
      <c r="A64" s="37">
        <v>27</v>
      </c>
      <c r="B64" s="37" t="s">
        <v>134</v>
      </c>
      <c r="C64" s="169">
        <v>-5.3999999999999999E-2</v>
      </c>
      <c r="D64" s="177">
        <v>1E-3</v>
      </c>
      <c r="E64" s="63">
        <v>-800</v>
      </c>
      <c r="F64" s="63">
        <v>1400</v>
      </c>
      <c r="G64" s="73">
        <f>SUM(E64:F64)</f>
        <v>600</v>
      </c>
      <c r="H64" s="60"/>
      <c r="I64" s="108" t="s">
        <v>128</v>
      </c>
      <c r="J64" s="103">
        <v>-300</v>
      </c>
      <c r="K64" s="86">
        <f>SUM(J61:J64)</f>
        <v>-17900</v>
      </c>
      <c r="L64" s="87"/>
      <c r="M64" s="108"/>
      <c r="N64" s="63"/>
      <c r="O64" s="108" t="s">
        <v>49</v>
      </c>
      <c r="P64" s="63">
        <v>30000</v>
      </c>
      <c r="Q64" s="225">
        <f>SUM(N61:N64)+SUM(P61:P64)</f>
        <v>176100</v>
      </c>
      <c r="R64" s="63">
        <v>158800</v>
      </c>
      <c r="S64" s="360">
        <v>4635700</v>
      </c>
      <c r="T64" s="361">
        <v>4029800</v>
      </c>
      <c r="U64" s="362">
        <v>4029500</v>
      </c>
      <c r="V64" s="405">
        <v>-9.2999999999999999E-2</v>
      </c>
      <c r="W64" s="397">
        <v>-6.5000000000000002E-2</v>
      </c>
      <c r="X64" s="406">
        <v>-5.5E-2</v>
      </c>
      <c r="Y64" s="165">
        <v>0.04</v>
      </c>
      <c r="Z64" s="129">
        <v>106.07</v>
      </c>
      <c r="AA64" s="224"/>
    </row>
    <row r="65" spans="1:28" s="223" customFormat="1" ht="27" customHeight="1" x14ac:dyDescent="0.25">
      <c r="A65" s="36"/>
      <c r="B65" s="15"/>
      <c r="C65" s="180"/>
      <c r="D65" s="30">
        <v>-0.08</v>
      </c>
      <c r="E65" s="67"/>
      <c r="F65" s="67"/>
      <c r="G65" s="72"/>
      <c r="H65" s="61"/>
      <c r="I65" s="107"/>
      <c r="J65" s="104"/>
      <c r="K65" s="82"/>
      <c r="L65" s="93"/>
      <c r="M65" s="107"/>
      <c r="N65" s="67"/>
      <c r="O65" s="107"/>
      <c r="P65" s="67"/>
      <c r="Q65" s="82"/>
      <c r="R65" s="67"/>
      <c r="S65" s="378"/>
      <c r="T65" s="379"/>
      <c r="U65" s="364"/>
      <c r="V65" s="197"/>
      <c r="W65" s="173"/>
      <c r="X65" s="403"/>
      <c r="Y65" s="166"/>
      <c r="Z65" s="130">
        <v>106</v>
      </c>
      <c r="AA65" s="224"/>
    </row>
    <row r="66" spans="1:28" s="223" customFormat="1" ht="27" customHeight="1" x14ac:dyDescent="0.25">
      <c r="A66" s="36"/>
      <c r="B66" s="15"/>
      <c r="C66" s="180"/>
      <c r="D66" s="30"/>
      <c r="E66" s="67"/>
      <c r="F66" s="67"/>
      <c r="G66" s="72"/>
      <c r="H66" s="61"/>
      <c r="I66" s="107" t="s">
        <v>168</v>
      </c>
      <c r="J66" s="104">
        <v>-400</v>
      </c>
      <c r="K66" s="82"/>
      <c r="L66" s="93"/>
      <c r="M66" s="107"/>
      <c r="N66" s="67"/>
      <c r="O66" s="107" t="s">
        <v>168</v>
      </c>
      <c r="P66" s="67">
        <v>6000</v>
      </c>
      <c r="Q66" s="82"/>
      <c r="R66" s="67"/>
      <c r="S66" s="378"/>
      <c r="T66" s="379"/>
      <c r="U66" s="364"/>
      <c r="V66" s="197"/>
      <c r="W66" s="173"/>
      <c r="X66" s="403"/>
      <c r="Y66" s="166"/>
      <c r="Z66" s="130"/>
      <c r="AA66" s="224"/>
    </row>
    <row r="67" spans="1:28" s="223" customFormat="1" ht="27" customHeight="1" x14ac:dyDescent="0.25">
      <c r="A67" s="37">
        <v>28</v>
      </c>
      <c r="B67" s="19" t="s">
        <v>135</v>
      </c>
      <c r="C67" s="169">
        <v>-5.3999999999999999E-2</v>
      </c>
      <c r="D67" s="177">
        <v>1E-3</v>
      </c>
      <c r="E67" s="63">
        <v>-300</v>
      </c>
      <c r="F67" s="63">
        <v>5900</v>
      </c>
      <c r="G67" s="73">
        <f>SUM(E67:F67)</f>
        <v>5600</v>
      </c>
      <c r="H67" s="60"/>
      <c r="I67" s="108" t="s">
        <v>170</v>
      </c>
      <c r="J67" s="103">
        <v>1000</v>
      </c>
      <c r="K67" s="86">
        <f>SUM(J65:J67)</f>
        <v>600</v>
      </c>
      <c r="L67" s="87"/>
      <c r="M67" s="108"/>
      <c r="N67" s="63"/>
      <c r="O67" s="108" t="s">
        <v>85</v>
      </c>
      <c r="P67" s="103">
        <v>500</v>
      </c>
      <c r="Q67" s="225">
        <f>SUM(N65:N67)+SUM(P65:P67)</f>
        <v>6500</v>
      </c>
      <c r="R67" s="63">
        <v>12700</v>
      </c>
      <c r="S67" s="360">
        <v>4648400</v>
      </c>
      <c r="T67" s="361">
        <v>4025200</v>
      </c>
      <c r="U67" s="362">
        <v>4024700</v>
      </c>
      <c r="V67" s="405">
        <v>-9.8000000000000004E-2</v>
      </c>
      <c r="W67" s="397">
        <v>-6.5000000000000002E-2</v>
      </c>
      <c r="X67" s="407">
        <v>-4.4999999999999998E-2</v>
      </c>
      <c r="Y67" s="165">
        <v>5.5E-2</v>
      </c>
      <c r="Z67" s="129">
        <v>106.94</v>
      </c>
      <c r="AA67" s="224"/>
    </row>
    <row r="68" spans="1:28" s="223" customFormat="1" ht="27" customHeight="1" x14ac:dyDescent="0.25">
      <c r="A68" s="36"/>
      <c r="B68" s="15"/>
      <c r="C68" s="180"/>
      <c r="D68" s="30">
        <v>-8.6999999999999994E-2</v>
      </c>
      <c r="E68" s="67"/>
      <c r="F68" s="67"/>
      <c r="G68" s="72"/>
      <c r="H68" s="61"/>
      <c r="I68" s="123"/>
      <c r="J68" s="104"/>
      <c r="K68" s="82"/>
      <c r="L68" s="93"/>
      <c r="M68" s="107"/>
      <c r="N68" s="67"/>
      <c r="O68" s="107"/>
      <c r="P68" s="67"/>
      <c r="Q68" s="82"/>
      <c r="R68" s="67"/>
      <c r="S68" s="378"/>
      <c r="T68" s="379"/>
      <c r="U68" s="364"/>
      <c r="V68" s="197"/>
      <c r="W68" s="173"/>
      <c r="X68" s="403"/>
      <c r="Y68" s="166"/>
      <c r="Z68" s="130">
        <v>105.29</v>
      </c>
      <c r="AA68" s="224"/>
    </row>
    <row r="69" spans="1:28" s="223" customFormat="1" ht="27" customHeight="1" x14ac:dyDescent="0.25">
      <c r="A69" s="36"/>
      <c r="B69" s="15"/>
      <c r="C69" s="180"/>
      <c r="D69" s="30"/>
      <c r="E69" s="67"/>
      <c r="F69" s="67"/>
      <c r="G69" s="72"/>
      <c r="H69" s="61"/>
      <c r="I69" s="107"/>
      <c r="J69" s="104"/>
      <c r="K69" s="82"/>
      <c r="L69" s="93"/>
      <c r="M69" s="107"/>
      <c r="N69" s="67"/>
      <c r="O69" s="107" t="s">
        <v>82</v>
      </c>
      <c r="P69" s="67">
        <v>2100</v>
      </c>
      <c r="Q69" s="82"/>
      <c r="R69" s="67"/>
      <c r="S69" s="378"/>
      <c r="T69" s="379"/>
      <c r="U69" s="364"/>
      <c r="V69" s="197"/>
      <c r="W69" s="173"/>
      <c r="X69" s="403"/>
      <c r="Y69" s="166"/>
      <c r="Z69" s="130"/>
      <c r="AA69" s="224"/>
    </row>
    <row r="70" spans="1:28" s="223" customFormat="1" ht="27" customHeight="1" thickBot="1" x14ac:dyDescent="0.3">
      <c r="A70" s="37">
        <v>31</v>
      </c>
      <c r="B70" s="19" t="s">
        <v>127</v>
      </c>
      <c r="C70" s="169">
        <v>-5.7000000000000002E-2</v>
      </c>
      <c r="D70" s="177">
        <v>1E-3</v>
      </c>
      <c r="E70" s="63">
        <v>200</v>
      </c>
      <c r="F70" s="63">
        <v>-5400</v>
      </c>
      <c r="G70" s="73">
        <f>SUM(E70:F70)</f>
        <v>-5200</v>
      </c>
      <c r="H70" s="60"/>
      <c r="I70" s="108" t="s">
        <v>168</v>
      </c>
      <c r="J70" s="103">
        <v>-2900</v>
      </c>
      <c r="K70" s="86">
        <f>SUM(J68:J70)</f>
        <v>-2900</v>
      </c>
      <c r="L70" s="87"/>
      <c r="M70" s="108"/>
      <c r="N70" s="63"/>
      <c r="O70" s="108" t="s">
        <v>86</v>
      </c>
      <c r="P70" s="103">
        <v>-200</v>
      </c>
      <c r="Q70" s="225">
        <f>SUM(N68:N70)+SUM(P68:P70)</f>
        <v>1900</v>
      </c>
      <c r="R70" s="63">
        <v>-6200</v>
      </c>
      <c r="S70" s="360">
        <v>4642200</v>
      </c>
      <c r="T70" s="361">
        <v>4020300</v>
      </c>
      <c r="U70" s="362">
        <v>4020200</v>
      </c>
      <c r="V70" s="405">
        <v>-0.127</v>
      </c>
      <c r="W70" s="397">
        <v>-6.5000000000000002E-2</v>
      </c>
      <c r="X70" s="407">
        <v>-5.5E-2</v>
      </c>
      <c r="Y70" s="165">
        <v>4.4999999999999998E-2</v>
      </c>
      <c r="Z70" s="129">
        <v>105.83</v>
      </c>
      <c r="AA70" s="224"/>
    </row>
    <row r="71" spans="1:28" ht="22.5" customHeight="1" x14ac:dyDescent="0.2">
      <c r="A71" s="291" t="s">
        <v>183</v>
      </c>
      <c r="B71" s="239"/>
      <c r="C71" s="240"/>
      <c r="D71" s="241"/>
      <c r="E71" s="233"/>
      <c r="F71" s="242"/>
      <c r="G71" s="242"/>
      <c r="H71" s="243"/>
      <c r="I71" s="233" t="s">
        <v>48</v>
      </c>
      <c r="J71" s="244"/>
      <c r="K71" s="245"/>
      <c r="L71" s="246"/>
      <c r="M71" s="235" t="s">
        <v>51</v>
      </c>
      <c r="N71" s="236"/>
      <c r="O71" s="235" t="s">
        <v>51</v>
      </c>
      <c r="P71" s="236"/>
      <c r="Q71" s="237" t="s">
        <v>50</v>
      </c>
      <c r="R71" s="247"/>
      <c r="S71" s="276"/>
      <c r="T71" s="249"/>
      <c r="U71" s="245"/>
      <c r="V71" s="250"/>
      <c r="W71" s="251"/>
      <c r="X71" s="252"/>
      <c r="Y71" s="253"/>
      <c r="Z71" s="254"/>
      <c r="AA71" s="222"/>
      <c r="AB71" s="222"/>
    </row>
    <row r="72" spans="1:28" ht="20.25" customHeight="1" thickBot="1" x14ac:dyDescent="0.25">
      <c r="A72" s="399" t="s">
        <v>184</v>
      </c>
      <c r="B72" s="255"/>
      <c r="C72" s="256">
        <f>AVERAGE(C8:C70)</f>
        <v>-3.5150000000000001E-2</v>
      </c>
      <c r="D72" s="257"/>
      <c r="E72" s="238">
        <v>2371</v>
      </c>
      <c r="F72" s="238">
        <v>-207696</v>
      </c>
      <c r="G72" s="238">
        <v>-205325</v>
      </c>
      <c r="H72" s="258"/>
      <c r="I72" s="432">
        <v>72560</v>
      </c>
      <c r="J72" s="433"/>
      <c r="K72" s="259"/>
      <c r="L72" s="260"/>
      <c r="M72" s="429">
        <v>-259</v>
      </c>
      <c r="N72" s="430"/>
      <c r="O72" s="429">
        <v>95690</v>
      </c>
      <c r="P72" s="430"/>
      <c r="Q72" s="261">
        <f>SUM(M72:P72)</f>
        <v>95431</v>
      </c>
      <c r="R72" s="262"/>
      <c r="S72" s="392"/>
      <c r="T72" s="264"/>
      <c r="U72" s="265"/>
      <c r="V72" s="266">
        <f t="shared" ref="V72:Y72" si="0">AVERAGE(V10:V70)</f>
        <v>-8.5900000000000004E-2</v>
      </c>
      <c r="W72" s="267">
        <f t="shared" si="0"/>
        <v>-6.5899999999999986E-2</v>
      </c>
      <c r="X72" s="268">
        <f t="shared" si="0"/>
        <v>-4.7750000000000029E-2</v>
      </c>
      <c r="Y72" s="268">
        <f t="shared" si="0"/>
        <v>2.8850000000000008E-2</v>
      </c>
      <c r="Z72" s="269">
        <f>AVERAGE(Z8:Z70)</f>
        <v>106.03575000000001</v>
      </c>
      <c r="AA72" s="222"/>
      <c r="AB72" s="222"/>
    </row>
    <row r="73" spans="1:28" ht="21.75" customHeight="1" x14ac:dyDescent="0.2">
      <c r="A73" s="291" t="s">
        <v>183</v>
      </c>
      <c r="B73" s="239"/>
      <c r="C73" s="232"/>
      <c r="D73" s="241"/>
      <c r="E73" s="270" t="s">
        <v>52</v>
      </c>
      <c r="F73" s="271"/>
      <c r="G73" s="243"/>
      <c r="H73" s="272"/>
      <c r="I73" s="234" t="s">
        <v>49</v>
      </c>
      <c r="J73" s="244"/>
      <c r="K73" s="245"/>
      <c r="L73" s="273"/>
      <c r="M73" s="235" t="s">
        <v>52</v>
      </c>
      <c r="N73" s="236"/>
      <c r="O73" s="235" t="s">
        <v>52</v>
      </c>
      <c r="P73" s="236"/>
      <c r="Q73" s="237" t="s">
        <v>53</v>
      </c>
      <c r="R73" s="274"/>
      <c r="S73" s="275"/>
      <c r="T73" s="249"/>
      <c r="U73" s="276"/>
      <c r="V73" s="277"/>
      <c r="W73" s="278"/>
      <c r="X73" s="279"/>
      <c r="Y73" s="277"/>
      <c r="Z73" s="280"/>
      <c r="AA73" s="222"/>
      <c r="AB73" s="222"/>
    </row>
    <row r="74" spans="1:28" ht="21" customHeight="1" thickBot="1" x14ac:dyDescent="0.25">
      <c r="A74" s="399" t="s">
        <v>185</v>
      </c>
      <c r="B74" s="255"/>
      <c r="C74" s="256">
        <v>-3.3387096774193561E-2</v>
      </c>
      <c r="D74" s="257"/>
      <c r="E74" s="324">
        <v>1136614</v>
      </c>
      <c r="F74" s="281"/>
      <c r="G74" s="258"/>
      <c r="H74" s="282"/>
      <c r="I74" s="432">
        <v>105043</v>
      </c>
      <c r="J74" s="433"/>
      <c r="K74" s="259"/>
      <c r="L74" s="260"/>
      <c r="M74" s="429">
        <v>2802</v>
      </c>
      <c r="N74" s="430"/>
      <c r="O74" s="424">
        <v>1744971</v>
      </c>
      <c r="P74" s="425"/>
      <c r="Q74" s="283">
        <f>SUM(M74:P74)</f>
        <v>1747773</v>
      </c>
      <c r="R74" s="284"/>
      <c r="S74" s="285"/>
      <c r="T74" s="264"/>
      <c r="U74" s="286"/>
      <c r="V74" s="287"/>
      <c r="W74" s="288"/>
      <c r="X74" s="287"/>
      <c r="Y74" s="287"/>
      <c r="Z74" s="289"/>
      <c r="AA74" s="222"/>
      <c r="AB74" s="222"/>
    </row>
    <row r="75" spans="1:28" ht="15" customHeight="1" x14ac:dyDescent="0.15">
      <c r="A75" s="292"/>
      <c r="B75" s="292"/>
      <c r="C75" s="292"/>
      <c r="D75" s="292"/>
      <c r="E75" s="293" t="s">
        <v>36</v>
      </c>
      <c r="F75" s="294">
        <v>0.75</v>
      </c>
      <c r="G75" s="295" t="s">
        <v>144</v>
      </c>
      <c r="H75" s="292"/>
      <c r="I75" s="292"/>
      <c r="J75" s="296" t="s">
        <v>145</v>
      </c>
      <c r="K75" s="45">
        <v>1.4750000000000001</v>
      </c>
      <c r="L75" s="295" t="s">
        <v>146</v>
      </c>
      <c r="M75" s="297"/>
      <c r="N75" s="292"/>
      <c r="O75" s="400" t="s">
        <v>186</v>
      </c>
      <c r="P75" s="300"/>
      <c r="Q75" s="298"/>
      <c r="R75" s="298"/>
      <c r="S75" s="300"/>
      <c r="T75" s="300"/>
      <c r="U75" s="300" t="s">
        <v>187</v>
      </c>
      <c r="V75" s="301"/>
      <c r="W75" s="302"/>
      <c r="X75" s="302"/>
      <c r="Y75" s="332"/>
      <c r="Z75" s="292"/>
      <c r="AA75" s="222"/>
      <c r="AB75" s="222"/>
    </row>
    <row r="76" spans="1:28" ht="15" customHeight="1" x14ac:dyDescent="0.15">
      <c r="A76" s="292"/>
      <c r="B76" s="292"/>
      <c r="C76" s="292"/>
      <c r="D76" s="292"/>
      <c r="E76" s="292"/>
      <c r="F76" s="294">
        <v>0.5</v>
      </c>
      <c r="G76" s="295" t="s">
        <v>149</v>
      </c>
      <c r="H76" s="292"/>
      <c r="I76" s="292"/>
      <c r="J76" s="296" t="s">
        <v>150</v>
      </c>
      <c r="K76" s="42">
        <v>1</v>
      </c>
      <c r="L76" s="295" t="s">
        <v>209</v>
      </c>
      <c r="M76" s="292"/>
      <c r="N76" s="292"/>
      <c r="O76" s="298" t="s">
        <v>189</v>
      </c>
      <c r="P76" s="300"/>
      <c r="Q76" s="298"/>
      <c r="R76" s="298"/>
      <c r="S76" s="303"/>
      <c r="T76" s="303"/>
      <c r="U76" s="295" t="s">
        <v>190</v>
      </c>
      <c r="V76" s="335"/>
      <c r="W76" s="304"/>
      <c r="X76" s="304"/>
      <c r="Y76" s="393"/>
      <c r="Z76" s="292"/>
      <c r="AA76" s="222"/>
      <c r="AB76" s="222"/>
    </row>
    <row r="77" spans="1:28" ht="15" customHeight="1" x14ac:dyDescent="0.15">
      <c r="A77" s="292"/>
      <c r="B77" s="292"/>
      <c r="C77" s="292"/>
      <c r="D77" s="292"/>
      <c r="E77" s="292"/>
      <c r="F77" s="294">
        <v>0.3</v>
      </c>
      <c r="G77" s="295" t="s">
        <v>153</v>
      </c>
      <c r="H77" s="292"/>
      <c r="I77" s="292"/>
      <c r="J77" s="296"/>
      <c r="K77" s="42"/>
      <c r="L77" s="295"/>
      <c r="M77" s="292"/>
      <c r="N77" s="331"/>
      <c r="O77" s="300" t="s">
        <v>222</v>
      </c>
      <c r="P77" s="300"/>
      <c r="Q77" s="307"/>
      <c r="R77" s="308"/>
      <c r="S77" s="303"/>
      <c r="T77" s="303"/>
      <c r="U77" s="309" t="s">
        <v>191</v>
      </c>
      <c r="V77" s="301"/>
      <c r="W77" s="302"/>
      <c r="X77" s="302"/>
      <c r="Y77" s="305"/>
      <c r="Z77" s="292"/>
      <c r="AA77" s="222"/>
      <c r="AB77" s="222"/>
    </row>
    <row r="78" spans="1:28" ht="15" customHeight="1" x14ac:dyDescent="0.15">
      <c r="A78" s="22"/>
      <c r="B78" s="22"/>
      <c r="C78" s="22"/>
      <c r="D78" s="22"/>
      <c r="J78" s="431"/>
      <c r="K78" s="431"/>
      <c r="L78" s="25"/>
      <c r="M78" s="28"/>
      <c r="N78" s="331"/>
      <c r="O78" s="300" t="s">
        <v>192</v>
      </c>
      <c r="P78" s="337"/>
      <c r="Q78" s="338"/>
      <c r="R78" s="338"/>
      <c r="S78" s="336"/>
      <c r="T78" s="29"/>
      <c r="V78" s="146"/>
      <c r="W78" s="162"/>
      <c r="X78" s="162"/>
      <c r="Y78" s="162"/>
      <c r="Z78" s="162"/>
      <c r="AA78" s="164"/>
    </row>
    <row r="79" spans="1:28" x14ac:dyDescent="0.15">
      <c r="A79" s="339"/>
      <c r="B79" s="22"/>
      <c r="C79" s="22"/>
      <c r="D79" s="22"/>
      <c r="K79" s="23"/>
      <c r="L79" s="340"/>
      <c r="M79" s="28"/>
      <c r="N79" s="331"/>
      <c r="O79" s="22"/>
      <c r="P79" s="27"/>
      <c r="Q79" s="25"/>
      <c r="R79" s="28"/>
      <c r="S79" s="336"/>
      <c r="T79" s="29"/>
      <c r="V79" s="146"/>
      <c r="W79" s="162"/>
      <c r="X79" s="162"/>
      <c r="Y79" s="162"/>
      <c r="Z79" s="162"/>
      <c r="AA79" s="163"/>
    </row>
    <row r="80" spans="1:28" x14ac:dyDescent="0.15">
      <c r="C80" s="1"/>
      <c r="J80" s="4"/>
      <c r="K80" s="23"/>
      <c r="N80" s="331"/>
      <c r="O80" s="336"/>
    </row>
    <row r="81" spans="3:19" ht="14.25" x14ac:dyDescent="0.15">
      <c r="C81" s="50"/>
      <c r="D81" s="22"/>
      <c r="N81" s="331"/>
      <c r="P81" s="24"/>
      <c r="Q81" s="25"/>
      <c r="R81" s="26"/>
      <c r="S81" s="22"/>
    </row>
    <row r="82" spans="3:19" ht="14.25" x14ac:dyDescent="0.15">
      <c r="C82" s="50"/>
      <c r="E82" s="22"/>
      <c r="I82" s="29"/>
      <c r="O82" s="41"/>
    </row>
    <row r="83" spans="3:19" ht="14.25" x14ac:dyDescent="0.15">
      <c r="C83" s="50"/>
      <c r="E83" s="23"/>
      <c r="F83" s="27"/>
      <c r="G83" s="25"/>
      <c r="H83" s="28"/>
      <c r="I83" s="29"/>
    </row>
    <row r="84" spans="3:19" ht="14.25" x14ac:dyDescent="0.15">
      <c r="C84" s="50"/>
      <c r="E84" s="22"/>
      <c r="F84" s="27"/>
      <c r="G84" s="25"/>
      <c r="H84" s="28"/>
      <c r="I84" s="336"/>
    </row>
    <row r="85" spans="3:19" ht="14.25" x14ac:dyDescent="0.15">
      <c r="C85" s="51"/>
      <c r="E85" s="336"/>
      <c r="F85" s="27"/>
      <c r="G85" s="25"/>
      <c r="H85" s="28"/>
      <c r="I85" s="336"/>
    </row>
    <row r="86" spans="3:19" ht="14.25" x14ac:dyDescent="0.15">
      <c r="C86" s="52"/>
      <c r="E86" s="35"/>
      <c r="F86" s="27"/>
      <c r="G86" s="25"/>
      <c r="H86" s="28"/>
      <c r="I86" s="29"/>
    </row>
    <row r="87" spans="3:19" ht="14.25" x14ac:dyDescent="0.15">
      <c r="C87" s="52"/>
    </row>
    <row r="88" spans="3:19" ht="14.25" x14ac:dyDescent="0.15">
      <c r="C88" s="52"/>
    </row>
    <row r="89" spans="3:19" ht="14.25" x14ac:dyDescent="0.15">
      <c r="C89" s="52"/>
    </row>
    <row r="90" spans="3:19" ht="14.25" x14ac:dyDescent="0.15">
      <c r="C90" s="52"/>
    </row>
    <row r="91" spans="3:19" ht="14.25" x14ac:dyDescent="0.15">
      <c r="C91" s="50"/>
    </row>
    <row r="92" spans="3:19" ht="14.25" x14ac:dyDescent="0.15">
      <c r="C92" s="50"/>
    </row>
    <row r="93" spans="3:19" ht="14.25" x14ac:dyDescent="0.15">
      <c r="C93" s="50"/>
    </row>
    <row r="94" spans="3:19" ht="14.25" x14ac:dyDescent="0.15">
      <c r="C94" s="50"/>
    </row>
    <row r="95" spans="3:19" ht="14.25" x14ac:dyDescent="0.15">
      <c r="C95" s="50"/>
    </row>
    <row r="96" spans="3:19" ht="14.25" x14ac:dyDescent="0.15">
      <c r="C96" s="50"/>
    </row>
    <row r="97" spans="3:3" ht="14.25" x14ac:dyDescent="0.15">
      <c r="C97" s="50"/>
    </row>
    <row r="98" spans="3:3" ht="14.25" x14ac:dyDescent="0.15">
      <c r="C98" s="50"/>
    </row>
    <row r="99" spans="3:3" ht="14.25" x14ac:dyDescent="0.15">
      <c r="C99" s="50"/>
    </row>
    <row r="100" spans="3:3" ht="14.25" x14ac:dyDescent="0.15">
      <c r="C100" s="50"/>
    </row>
    <row r="101" spans="3:3" ht="14.25" x14ac:dyDescent="0.15">
      <c r="C101" s="50"/>
    </row>
    <row r="102" spans="3:3" ht="14.25" x14ac:dyDescent="0.15">
      <c r="C102" s="50"/>
    </row>
    <row r="103" spans="3:3" ht="14.25" x14ac:dyDescent="0.15">
      <c r="C103" s="50"/>
    </row>
    <row r="104" spans="3:3" ht="14.25" x14ac:dyDescent="0.15">
      <c r="C104" s="50"/>
    </row>
    <row r="105" spans="3:3" ht="14.25" x14ac:dyDescent="0.15">
      <c r="C105" s="50"/>
    </row>
    <row r="106" spans="3:3" ht="14.25" x14ac:dyDescent="0.15">
      <c r="C106" s="50"/>
    </row>
    <row r="107" spans="3:3" ht="14.25" x14ac:dyDescent="0.15">
      <c r="C107" s="50"/>
    </row>
    <row r="108" spans="3:3" ht="14.25" x14ac:dyDescent="0.15">
      <c r="C108" s="50"/>
    </row>
    <row r="109" spans="3:3" ht="14.25" x14ac:dyDescent="0.15">
      <c r="C109" s="50"/>
    </row>
    <row r="110" spans="3:3" ht="14.25" x14ac:dyDescent="0.15">
      <c r="C110" s="50"/>
    </row>
    <row r="111" spans="3:3" ht="14.25" x14ac:dyDescent="0.15">
      <c r="C111" s="50"/>
    </row>
    <row r="112" spans="3:3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ht="14.25" x14ac:dyDescent="0.15">
      <c r="C135" s="50"/>
    </row>
    <row r="136" spans="3:3" ht="14.25" x14ac:dyDescent="0.15">
      <c r="C136" s="50"/>
    </row>
    <row r="137" spans="3:3" x14ac:dyDescent="0.15">
      <c r="C137" s="53"/>
    </row>
    <row r="138" spans="3:3" x14ac:dyDescent="0.15">
      <c r="C138" s="1"/>
    </row>
    <row r="139" spans="3:3" x14ac:dyDescent="0.15">
      <c r="C139" s="1"/>
    </row>
    <row r="140" spans="3:3" x14ac:dyDescent="0.15">
      <c r="C140" s="1"/>
    </row>
    <row r="141" spans="3:3" x14ac:dyDescent="0.15">
      <c r="C141" s="1"/>
    </row>
    <row r="142" spans="3:3" x14ac:dyDescent="0.15">
      <c r="C142" s="1"/>
    </row>
    <row r="143" spans="3:3" x14ac:dyDescent="0.15">
      <c r="C143" s="1"/>
    </row>
    <row r="144" spans="3:3" x14ac:dyDescent="0.15">
      <c r="C144" s="1"/>
    </row>
    <row r="145" spans="3:3" x14ac:dyDescent="0.15">
      <c r="C145" s="1"/>
    </row>
    <row r="146" spans="3:3" x14ac:dyDescent="0.15">
      <c r="C146" s="1"/>
    </row>
    <row r="147" spans="3:3" x14ac:dyDescent="0.15">
      <c r="C147" s="1"/>
    </row>
    <row r="148" spans="3:3" x14ac:dyDescent="0.15">
      <c r="C148" s="1"/>
    </row>
    <row r="149" spans="3:3" x14ac:dyDescent="0.15">
      <c r="C149" s="1"/>
    </row>
    <row r="150" spans="3:3" x14ac:dyDescent="0.15">
      <c r="C150" s="1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  <row r="174" spans="3:3" x14ac:dyDescent="0.15">
      <c r="C174" s="1"/>
    </row>
    <row r="175" spans="3:3" x14ac:dyDescent="0.15">
      <c r="C175" s="1"/>
    </row>
  </sheetData>
  <mergeCells count="9">
    <mergeCell ref="A5:B7"/>
    <mergeCell ref="L5:Q5"/>
    <mergeCell ref="I72:J72"/>
    <mergeCell ref="M72:N72"/>
    <mergeCell ref="O72:P72"/>
    <mergeCell ref="I74:J74"/>
    <mergeCell ref="M74:N74"/>
    <mergeCell ref="O74:P74"/>
    <mergeCell ref="J78:K78"/>
  </mergeCells>
  <phoneticPr fontId="6"/>
  <pageMargins left="0.7" right="0.7" top="0.75" bottom="0.75" header="0.3" footer="0.3"/>
  <pageSetup paperSize="9" scale="19" orientation="portrait" r:id="rId1"/>
  <colBreaks count="1" manualBreakCount="1">
    <brk id="2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8"/>
  <sheetViews>
    <sheetView view="pageBreakPreview" zoomScale="40" zoomScaleNormal="40" zoomScaleSheetLayoutView="40" workbookViewId="0">
      <selection activeCell="O81" sqref="O81"/>
    </sheetView>
  </sheetViews>
  <sheetFormatPr defaultColWidth="9" defaultRowHeight="13.5" x14ac:dyDescent="0.15"/>
  <cols>
    <col min="1" max="2" width="6.12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40.6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40.625" customWidth="1"/>
    <col min="16" max="16" width="17.875" customWidth="1"/>
    <col min="17" max="17" width="18.125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203</v>
      </c>
      <c r="T1" s="4"/>
      <c r="W1" s="141"/>
      <c r="Y1" s="145"/>
      <c r="Z1" s="442">
        <v>44046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47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157</v>
      </c>
      <c r="D5" s="8"/>
      <c r="E5" s="7" t="s">
        <v>158</v>
      </c>
      <c r="F5" s="7"/>
      <c r="G5" s="8"/>
      <c r="H5" s="7" t="s">
        <v>159</v>
      </c>
      <c r="I5" s="7"/>
      <c r="J5" s="7"/>
      <c r="K5" s="8"/>
      <c r="L5" s="426" t="s">
        <v>160</v>
      </c>
      <c r="M5" s="427"/>
      <c r="N5" s="427"/>
      <c r="O5" s="427"/>
      <c r="P5" s="427"/>
      <c r="Q5" s="428"/>
      <c r="R5" s="7" t="s">
        <v>161</v>
      </c>
      <c r="S5" s="7"/>
      <c r="T5" s="7"/>
      <c r="U5" s="8"/>
      <c r="V5" s="344" t="s">
        <v>162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163</v>
      </c>
      <c r="W7" s="355" t="s">
        <v>123</v>
      </c>
      <c r="X7" s="356" t="s">
        <v>164</v>
      </c>
      <c r="Y7" s="357" t="s">
        <v>165</v>
      </c>
      <c r="Z7" s="312" t="s">
        <v>166</v>
      </c>
      <c r="AA7" s="222"/>
      <c r="AB7" s="222"/>
    </row>
    <row r="8" spans="1:28" ht="27" customHeight="1" x14ac:dyDescent="0.25">
      <c r="A8" s="200"/>
      <c r="B8" s="201"/>
      <c r="C8" s="64"/>
      <c r="D8" s="30">
        <v>-0.08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 t="s">
        <v>178</v>
      </c>
      <c r="P8" s="67">
        <v>30000</v>
      </c>
      <c r="Q8" s="82"/>
      <c r="R8" s="90"/>
      <c r="S8" s="358"/>
      <c r="T8" s="358"/>
      <c r="U8" s="359"/>
      <c r="V8" s="402"/>
      <c r="W8" s="173"/>
      <c r="X8" s="403"/>
      <c r="Y8" s="403"/>
      <c r="Z8" s="130">
        <v>107.55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 t="s">
        <v>168</v>
      </c>
      <c r="J9" s="84">
        <v>-100</v>
      </c>
      <c r="K9" s="82"/>
      <c r="L9" s="83"/>
      <c r="M9" s="107"/>
      <c r="N9" s="67"/>
      <c r="O9" s="107" t="s">
        <v>85</v>
      </c>
      <c r="P9" s="67">
        <v>100</v>
      </c>
      <c r="Q9" s="227"/>
      <c r="R9" s="90"/>
      <c r="S9" s="358"/>
      <c r="T9" s="358"/>
      <c r="U9" s="359"/>
      <c r="V9" s="404"/>
      <c r="W9" s="173"/>
      <c r="X9" s="403"/>
      <c r="Y9" s="403"/>
      <c r="Z9" s="130"/>
      <c r="AA9" s="222"/>
      <c r="AB9" s="222"/>
    </row>
    <row r="10" spans="1:28" ht="27" customHeight="1" x14ac:dyDescent="0.25">
      <c r="A10" s="205">
        <v>1</v>
      </c>
      <c r="B10" s="206" t="s">
        <v>133</v>
      </c>
      <c r="C10" s="169">
        <v>-4.1000000000000002E-2</v>
      </c>
      <c r="D10" s="21">
        <v>1E-3</v>
      </c>
      <c r="E10" s="63">
        <v>-600</v>
      </c>
      <c r="F10" s="63">
        <v>-28000</v>
      </c>
      <c r="G10" s="207">
        <f>SUM(E10:F10)</f>
        <v>-28600</v>
      </c>
      <c r="H10" s="59"/>
      <c r="I10" s="108" t="s">
        <v>86</v>
      </c>
      <c r="J10" s="85">
        <v>2400</v>
      </c>
      <c r="K10" s="86">
        <f>SUM(J8:J10)</f>
        <v>2300</v>
      </c>
      <c r="L10" s="115"/>
      <c r="M10" s="108"/>
      <c r="N10" s="63"/>
      <c r="O10" s="108" t="s">
        <v>170</v>
      </c>
      <c r="P10" s="85">
        <v>-4000</v>
      </c>
      <c r="Q10" s="225">
        <f>SUM(N8:N10)+SUM(P8:P10)</f>
        <v>26100</v>
      </c>
      <c r="R10" s="88">
        <v>-200</v>
      </c>
      <c r="S10" s="360">
        <v>4470000</v>
      </c>
      <c r="T10" s="361">
        <v>3850500</v>
      </c>
      <c r="U10" s="362">
        <v>3850400</v>
      </c>
      <c r="V10" s="405">
        <v>-0.09</v>
      </c>
      <c r="W10" s="397">
        <v>-6.5000000000000002E-2</v>
      </c>
      <c r="X10" s="406">
        <v>-2.5000000000000001E-2</v>
      </c>
      <c r="Y10" s="407">
        <v>4.4999999999999998E-2</v>
      </c>
      <c r="Z10" s="129">
        <v>108.16</v>
      </c>
      <c r="AA10" s="222"/>
      <c r="AB10" s="222"/>
    </row>
    <row r="11" spans="1:28" ht="27" customHeight="1" x14ac:dyDescent="0.25">
      <c r="A11" s="36"/>
      <c r="B11" s="15"/>
      <c r="C11" s="65"/>
      <c r="D11" s="30">
        <v>-0.08</v>
      </c>
      <c r="E11" s="67"/>
      <c r="F11" s="67"/>
      <c r="G11" s="68"/>
      <c r="H11" s="57"/>
      <c r="I11" s="386"/>
      <c r="J11" s="84"/>
      <c r="K11" s="82"/>
      <c r="L11" s="83"/>
      <c r="M11" s="107"/>
      <c r="N11" s="67"/>
      <c r="O11" s="107" t="s">
        <v>82</v>
      </c>
      <c r="P11" s="67">
        <v>4600</v>
      </c>
      <c r="Q11" s="227"/>
      <c r="R11" s="90"/>
      <c r="S11" s="358"/>
      <c r="T11" s="358"/>
      <c r="U11" s="359"/>
      <c r="V11" s="402"/>
      <c r="W11" s="173"/>
      <c r="X11" s="408"/>
      <c r="Y11" s="403"/>
      <c r="Z11" s="130">
        <v>107.34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/>
      <c r="J12" s="84"/>
      <c r="K12" s="82"/>
      <c r="L12" s="83"/>
      <c r="M12" s="107"/>
      <c r="N12" s="67"/>
      <c r="O12" s="107" t="s">
        <v>85</v>
      </c>
      <c r="P12" s="67">
        <v>900</v>
      </c>
      <c r="Q12" s="227"/>
      <c r="R12" s="90"/>
      <c r="S12" s="358"/>
      <c r="T12" s="358"/>
      <c r="U12" s="359"/>
      <c r="V12" s="404"/>
      <c r="W12" s="173"/>
      <c r="X12" s="408"/>
      <c r="Y12" s="403"/>
      <c r="Z12" s="130"/>
      <c r="AA12" s="222"/>
      <c r="AB12" s="222"/>
    </row>
    <row r="13" spans="1:28" ht="27" customHeight="1" x14ac:dyDescent="0.25">
      <c r="A13" s="37">
        <v>2</v>
      </c>
      <c r="B13" s="19" t="s">
        <v>134</v>
      </c>
      <c r="C13" s="169">
        <v>-3.9E-2</v>
      </c>
      <c r="D13" s="21">
        <v>1E-3</v>
      </c>
      <c r="E13" s="63">
        <v>-1300</v>
      </c>
      <c r="F13" s="63">
        <v>-31000</v>
      </c>
      <c r="G13" s="207">
        <f>SUM(E13:F13)</f>
        <v>-32300</v>
      </c>
      <c r="H13" s="59"/>
      <c r="I13" s="108" t="s">
        <v>168</v>
      </c>
      <c r="J13" s="85">
        <v>-200</v>
      </c>
      <c r="K13" s="86">
        <f>SUM(J11:J13)</f>
        <v>-200</v>
      </c>
      <c r="L13" s="115"/>
      <c r="M13" s="108"/>
      <c r="N13" s="63"/>
      <c r="O13" s="108" t="s">
        <v>86</v>
      </c>
      <c r="P13" s="63">
        <v>-100</v>
      </c>
      <c r="Q13" s="225">
        <f>SUM(N11:N13)+SUM(P11:P13)</f>
        <v>5400</v>
      </c>
      <c r="R13" s="88">
        <v>-27100</v>
      </c>
      <c r="S13" s="360">
        <v>4442900</v>
      </c>
      <c r="T13" s="361">
        <v>3831500</v>
      </c>
      <c r="U13" s="362">
        <v>3831400</v>
      </c>
      <c r="V13" s="405">
        <v>-0.08</v>
      </c>
      <c r="W13" s="397">
        <v>-6.5000000000000002E-2</v>
      </c>
      <c r="X13" s="406">
        <v>-3.5000000000000003E-2</v>
      </c>
      <c r="Y13" s="407">
        <v>0.04</v>
      </c>
      <c r="Z13" s="129">
        <v>107.55</v>
      </c>
      <c r="AA13" s="222"/>
      <c r="AB13" s="222"/>
    </row>
    <row r="14" spans="1:28" ht="27" customHeight="1" x14ac:dyDescent="0.25">
      <c r="A14" s="36"/>
      <c r="B14" s="15"/>
      <c r="C14" s="65"/>
      <c r="D14" s="30">
        <v>-0.08</v>
      </c>
      <c r="E14" s="67"/>
      <c r="F14" s="67"/>
      <c r="G14" s="69"/>
      <c r="H14" s="57"/>
      <c r="I14" s="107" t="s">
        <v>168</v>
      </c>
      <c r="J14" s="84">
        <v>-300</v>
      </c>
      <c r="K14" s="82"/>
      <c r="L14" s="93"/>
      <c r="M14" s="107"/>
      <c r="N14" s="67"/>
      <c r="O14" s="107"/>
      <c r="P14" s="67"/>
      <c r="Q14" s="82"/>
      <c r="R14" s="67"/>
      <c r="S14" s="358"/>
      <c r="T14" s="363"/>
      <c r="U14" s="364"/>
      <c r="V14" s="404"/>
      <c r="W14" s="173"/>
      <c r="X14" s="408"/>
      <c r="Y14" s="403"/>
      <c r="Z14" s="130">
        <v>107.44</v>
      </c>
      <c r="AA14" s="222"/>
      <c r="AB14" s="222"/>
    </row>
    <row r="15" spans="1:28" ht="27" customHeight="1" x14ac:dyDescent="0.25">
      <c r="A15" s="36"/>
      <c r="B15" s="15"/>
      <c r="C15" s="65"/>
      <c r="D15" s="30"/>
      <c r="E15" s="67"/>
      <c r="F15" s="67"/>
      <c r="G15" s="69"/>
      <c r="H15" s="57"/>
      <c r="I15" s="107" t="s">
        <v>173</v>
      </c>
      <c r="J15" s="84">
        <v>-100</v>
      </c>
      <c r="K15" s="82"/>
      <c r="L15" s="93"/>
      <c r="M15" s="107"/>
      <c r="N15" s="67"/>
      <c r="O15" s="107"/>
      <c r="P15" s="67"/>
      <c r="Q15" s="82"/>
      <c r="R15" s="67"/>
      <c r="S15" s="358"/>
      <c r="T15" s="363"/>
      <c r="U15" s="364"/>
      <c r="V15" s="404"/>
      <c r="W15" s="173"/>
      <c r="X15" s="408"/>
      <c r="Y15" s="403"/>
      <c r="Z15" s="130"/>
      <c r="AA15" s="222"/>
      <c r="AB15" s="222"/>
    </row>
    <row r="16" spans="1:28" ht="27" customHeight="1" x14ac:dyDescent="0.25">
      <c r="A16" s="36"/>
      <c r="B16" s="15"/>
      <c r="C16" s="65"/>
      <c r="D16" s="30"/>
      <c r="E16" s="67"/>
      <c r="F16" s="67"/>
      <c r="G16" s="69"/>
      <c r="H16" s="57"/>
      <c r="I16" s="107" t="s">
        <v>86</v>
      </c>
      <c r="J16" s="84">
        <v>100</v>
      </c>
      <c r="K16" s="82"/>
      <c r="L16" s="93"/>
      <c r="M16" s="107"/>
      <c r="N16" s="67"/>
      <c r="O16" s="186"/>
      <c r="P16" s="67"/>
      <c r="Q16" s="82"/>
      <c r="R16" s="67"/>
      <c r="S16" s="358"/>
      <c r="T16" s="363"/>
      <c r="U16" s="364"/>
      <c r="V16" s="404"/>
      <c r="W16" s="173"/>
      <c r="X16" s="408"/>
      <c r="Y16" s="403"/>
      <c r="Z16" s="130"/>
      <c r="AA16" s="222"/>
      <c r="AB16" s="222"/>
    </row>
    <row r="17" spans="1:28" ht="27" customHeight="1" x14ac:dyDescent="0.25">
      <c r="A17" s="37">
        <v>3</v>
      </c>
      <c r="B17" s="19" t="s">
        <v>135</v>
      </c>
      <c r="C17" s="169">
        <v>-3.4000000000000002E-2</v>
      </c>
      <c r="D17" s="21">
        <v>1E-3</v>
      </c>
      <c r="E17" s="63">
        <v>-800</v>
      </c>
      <c r="F17" s="63">
        <v>-24500</v>
      </c>
      <c r="G17" s="66">
        <f>SUM(E17:F17)</f>
        <v>-25300</v>
      </c>
      <c r="H17" s="59"/>
      <c r="I17" s="108" t="s">
        <v>170</v>
      </c>
      <c r="J17" s="85">
        <v>36300</v>
      </c>
      <c r="K17" s="86">
        <f>SUM(J14:J17)</f>
        <v>36000</v>
      </c>
      <c r="L17" s="87"/>
      <c r="M17" s="108"/>
      <c r="N17" s="63"/>
      <c r="O17" s="107" t="s">
        <v>85</v>
      </c>
      <c r="P17" s="63">
        <v>400</v>
      </c>
      <c r="Q17" s="225">
        <f>SUM(N14:N17)+SUM(P14:P17)</f>
        <v>400</v>
      </c>
      <c r="R17" s="88">
        <v>11100</v>
      </c>
      <c r="S17" s="360">
        <v>4454000</v>
      </c>
      <c r="T17" s="361">
        <v>3847500</v>
      </c>
      <c r="U17" s="362">
        <v>3847400</v>
      </c>
      <c r="V17" s="405">
        <v>-9.2999999999999999E-2</v>
      </c>
      <c r="W17" s="397">
        <v>-6.5000000000000002E-2</v>
      </c>
      <c r="X17" s="406">
        <v>-0.05</v>
      </c>
      <c r="Y17" s="407">
        <v>0.02</v>
      </c>
      <c r="Z17" s="129">
        <v>107.57</v>
      </c>
      <c r="AA17" s="222"/>
      <c r="AB17" s="222"/>
    </row>
    <row r="18" spans="1:28" ht="27" customHeight="1" x14ac:dyDescent="0.25">
      <c r="A18" s="36"/>
      <c r="B18" s="15"/>
      <c r="C18" s="65"/>
      <c r="D18" s="139">
        <v>-0.08</v>
      </c>
      <c r="E18" s="67"/>
      <c r="F18" s="67"/>
      <c r="G18" s="68"/>
      <c r="H18" s="56"/>
      <c r="I18" s="107"/>
      <c r="J18" s="89"/>
      <c r="K18" s="78"/>
      <c r="L18" s="83"/>
      <c r="M18" s="107"/>
      <c r="N18" s="70"/>
      <c r="O18" s="122"/>
      <c r="P18" s="70"/>
      <c r="Q18" s="365"/>
      <c r="R18" s="90"/>
      <c r="S18" s="358"/>
      <c r="T18" s="363"/>
      <c r="U18" s="366"/>
      <c r="V18" s="402"/>
      <c r="W18" s="174"/>
      <c r="X18" s="409"/>
      <c r="Y18" s="403"/>
      <c r="Z18" s="128">
        <v>107.55</v>
      </c>
      <c r="AA18" s="222"/>
      <c r="AB18" s="222"/>
    </row>
    <row r="19" spans="1:28" ht="27" customHeight="1" x14ac:dyDescent="0.25">
      <c r="A19" s="36"/>
      <c r="B19" s="15"/>
      <c r="C19" s="65"/>
      <c r="D19" s="30"/>
      <c r="E19" s="67"/>
      <c r="F19" s="67"/>
      <c r="G19" s="68"/>
      <c r="H19" s="56"/>
      <c r="I19" s="107"/>
      <c r="J19" s="89"/>
      <c r="K19" s="82"/>
      <c r="L19" s="83"/>
      <c r="M19" s="107"/>
      <c r="N19" s="67"/>
      <c r="O19" s="186" t="s">
        <v>48</v>
      </c>
      <c r="P19" s="67">
        <v>9200</v>
      </c>
      <c r="Q19" s="227"/>
      <c r="R19" s="90"/>
      <c r="S19" s="358"/>
      <c r="T19" s="363"/>
      <c r="U19" s="359"/>
      <c r="V19" s="404"/>
      <c r="W19" s="173"/>
      <c r="X19" s="403"/>
      <c r="Y19" s="403"/>
      <c r="Z19" s="130"/>
      <c r="AA19" s="222"/>
      <c r="AB19" s="222"/>
    </row>
    <row r="20" spans="1:28" ht="27" customHeight="1" x14ac:dyDescent="0.25">
      <c r="A20" s="37">
        <v>6</v>
      </c>
      <c r="B20" s="19" t="s">
        <v>127</v>
      </c>
      <c r="C20" s="169">
        <v>-3.4000000000000002E-2</v>
      </c>
      <c r="D20" s="21">
        <v>1E-3</v>
      </c>
      <c r="E20" s="63">
        <v>-100</v>
      </c>
      <c r="F20" s="63">
        <v>-34500</v>
      </c>
      <c r="G20" s="66">
        <f>SUM(E20:F20)</f>
        <v>-34600</v>
      </c>
      <c r="H20" s="59"/>
      <c r="I20" s="108"/>
      <c r="J20" s="89"/>
      <c r="K20" s="86">
        <f>SUM(J18:J20)</f>
        <v>0</v>
      </c>
      <c r="L20" s="87"/>
      <c r="M20" s="108"/>
      <c r="N20" s="63"/>
      <c r="O20" s="108" t="s">
        <v>85</v>
      </c>
      <c r="P20" s="63">
        <v>1000</v>
      </c>
      <c r="Q20" s="225">
        <f>SUM(N18:N20)+SUM(P18:P20)</f>
        <v>10200</v>
      </c>
      <c r="R20" s="75">
        <v>-24400</v>
      </c>
      <c r="S20" s="360">
        <v>4429600</v>
      </c>
      <c r="T20" s="361">
        <v>3835700</v>
      </c>
      <c r="U20" s="362">
        <v>3835700</v>
      </c>
      <c r="V20" s="410">
        <v>-0.114</v>
      </c>
      <c r="W20" s="397">
        <v>-6.5000000000000002E-2</v>
      </c>
      <c r="X20" s="407">
        <v>-5.5E-2</v>
      </c>
      <c r="Y20" s="407">
        <v>0.04</v>
      </c>
      <c r="Z20" s="129">
        <v>107.77</v>
      </c>
      <c r="AA20" s="222"/>
      <c r="AB20" s="222"/>
    </row>
    <row r="21" spans="1:28" ht="27" customHeight="1" x14ac:dyDescent="0.25">
      <c r="A21" s="39"/>
      <c r="B21" s="15"/>
      <c r="C21" s="65"/>
      <c r="D21" s="139">
        <v>-7.0000000000000007E-2</v>
      </c>
      <c r="E21" s="70"/>
      <c r="F21" s="70"/>
      <c r="G21" s="71"/>
      <c r="H21" s="107"/>
      <c r="I21" s="107"/>
      <c r="J21" s="77"/>
      <c r="K21" s="78"/>
      <c r="L21" s="79"/>
      <c r="M21" s="107"/>
      <c r="N21" s="67"/>
      <c r="O21" s="107"/>
      <c r="P21" s="67"/>
      <c r="Q21" s="365"/>
      <c r="R21" s="94"/>
      <c r="S21" s="367"/>
      <c r="T21" s="368"/>
      <c r="U21" s="366"/>
      <c r="V21" s="402"/>
      <c r="W21" s="174"/>
      <c r="X21" s="409"/>
      <c r="Y21" s="409"/>
      <c r="Z21" s="128">
        <v>107.25</v>
      </c>
      <c r="AA21" s="222"/>
      <c r="AB21" s="222"/>
    </row>
    <row r="22" spans="1:28" s="223" customFormat="1" ht="27" customHeight="1" x14ac:dyDescent="0.25">
      <c r="A22" s="36"/>
      <c r="B22" s="15"/>
      <c r="C22" s="65"/>
      <c r="D22" s="30"/>
      <c r="E22" s="67"/>
      <c r="F22" s="67"/>
      <c r="G22" s="68"/>
      <c r="H22" s="191"/>
      <c r="I22" s="107"/>
      <c r="J22" s="81"/>
      <c r="K22" s="82"/>
      <c r="L22" s="83"/>
      <c r="M22" s="107"/>
      <c r="N22" s="67"/>
      <c r="O22" s="107" t="s">
        <v>82</v>
      </c>
      <c r="P22" s="67">
        <v>4200</v>
      </c>
      <c r="Q22" s="227"/>
      <c r="R22" s="90"/>
      <c r="S22" s="358"/>
      <c r="T22" s="363"/>
      <c r="U22" s="359"/>
      <c r="V22" s="404"/>
      <c r="W22" s="173"/>
      <c r="X22" s="403"/>
      <c r="Y22" s="403"/>
      <c r="Z22" s="130"/>
    </row>
    <row r="23" spans="1:28" s="223" customFormat="1" ht="27" customHeight="1" x14ac:dyDescent="0.25">
      <c r="A23" s="37">
        <v>7</v>
      </c>
      <c r="B23" s="19" t="s">
        <v>130</v>
      </c>
      <c r="C23" s="169">
        <v>-2.7E-2</v>
      </c>
      <c r="D23" s="21">
        <v>1E-3</v>
      </c>
      <c r="E23" s="63">
        <v>500</v>
      </c>
      <c r="F23" s="63">
        <v>7500</v>
      </c>
      <c r="G23" s="66">
        <f>SUM(E23:F23)</f>
        <v>8000</v>
      </c>
      <c r="H23" s="59"/>
      <c r="I23" s="108" t="s">
        <v>168</v>
      </c>
      <c r="J23" s="92">
        <v>-200</v>
      </c>
      <c r="K23" s="86">
        <f>SUM(J21:J23)</f>
        <v>-200</v>
      </c>
      <c r="L23" s="106"/>
      <c r="M23" s="108"/>
      <c r="N23" s="63"/>
      <c r="O23" s="107" t="s">
        <v>86</v>
      </c>
      <c r="P23" s="63">
        <v>-200</v>
      </c>
      <c r="Q23" s="225">
        <f>SUM(N21:N23)+SUM(P21:P23)</f>
        <v>4000</v>
      </c>
      <c r="R23" s="75">
        <v>11800</v>
      </c>
      <c r="S23" s="360">
        <v>4441400</v>
      </c>
      <c r="T23" s="361">
        <v>3832600</v>
      </c>
      <c r="U23" s="362">
        <v>3832500</v>
      </c>
      <c r="V23" s="405">
        <v>-0.114</v>
      </c>
      <c r="W23" s="397">
        <v>-6.5000000000000002E-2</v>
      </c>
      <c r="X23" s="406">
        <v>-5.5E-2</v>
      </c>
      <c r="Y23" s="407">
        <v>3.3000000000000002E-2</v>
      </c>
      <c r="Z23" s="218">
        <v>107.63</v>
      </c>
    </row>
    <row r="24" spans="1:28" ht="27" customHeight="1" x14ac:dyDescent="0.25">
      <c r="A24" s="36"/>
      <c r="B24" s="15"/>
      <c r="C24" s="65"/>
      <c r="D24" s="171">
        <v>-7.0000000000000007E-2</v>
      </c>
      <c r="E24" s="67"/>
      <c r="F24" s="67"/>
      <c r="G24" s="69"/>
      <c r="H24" s="56"/>
      <c r="I24" s="107"/>
      <c r="J24" s="81"/>
      <c r="K24" s="78"/>
      <c r="L24" s="83"/>
      <c r="M24" s="107"/>
      <c r="N24" s="67"/>
      <c r="O24" s="123" t="s">
        <v>178</v>
      </c>
      <c r="P24" s="67">
        <v>25000</v>
      </c>
      <c r="Q24" s="227"/>
      <c r="R24" s="90"/>
      <c r="S24" s="358"/>
      <c r="T24" s="363"/>
      <c r="U24" s="366"/>
      <c r="V24" s="402"/>
      <c r="W24" s="175"/>
      <c r="X24" s="411"/>
      <c r="Y24" s="409"/>
      <c r="Z24" s="128">
        <v>107.43</v>
      </c>
      <c r="AA24" s="222"/>
      <c r="AB24" s="222"/>
    </row>
    <row r="25" spans="1:28" ht="27" customHeight="1" x14ac:dyDescent="0.25">
      <c r="A25" s="36"/>
      <c r="B25" s="15"/>
      <c r="C25" s="65"/>
      <c r="D25" s="172"/>
      <c r="E25" s="67"/>
      <c r="F25" s="67"/>
      <c r="G25" s="69"/>
      <c r="H25" s="56"/>
      <c r="I25" s="107"/>
      <c r="J25" s="81"/>
      <c r="K25" s="82"/>
      <c r="L25" s="83"/>
      <c r="M25" s="107"/>
      <c r="N25" s="67"/>
      <c r="O25" s="107" t="s">
        <v>85</v>
      </c>
      <c r="P25" s="67">
        <v>1700</v>
      </c>
      <c r="Q25" s="231"/>
      <c r="R25" s="90"/>
      <c r="S25" s="358"/>
      <c r="T25" s="363"/>
      <c r="U25" s="359"/>
      <c r="V25" s="404"/>
      <c r="W25" s="173"/>
      <c r="X25" s="408"/>
      <c r="Y25" s="403"/>
      <c r="Z25" s="130"/>
      <c r="AA25" s="222"/>
      <c r="AB25" s="222"/>
    </row>
    <row r="26" spans="1:28" ht="27" customHeight="1" x14ac:dyDescent="0.25">
      <c r="A26" s="36"/>
      <c r="B26" s="15"/>
      <c r="C26" s="65"/>
      <c r="D26" s="172"/>
      <c r="E26" s="67"/>
      <c r="F26" s="67"/>
      <c r="G26" s="69"/>
      <c r="H26" s="56"/>
      <c r="I26" s="107" t="s">
        <v>168</v>
      </c>
      <c r="J26" s="81">
        <v>-100</v>
      </c>
      <c r="K26" s="82"/>
      <c r="L26" s="83"/>
      <c r="M26" s="107"/>
      <c r="N26" s="67"/>
      <c r="O26" s="107" t="s">
        <v>86</v>
      </c>
      <c r="P26" s="67">
        <v>-200</v>
      </c>
      <c r="Q26" s="231"/>
      <c r="R26" s="90"/>
      <c r="S26" s="358"/>
      <c r="T26" s="363"/>
      <c r="U26" s="359"/>
      <c r="V26" s="404"/>
      <c r="W26" s="173"/>
      <c r="X26" s="408"/>
      <c r="Y26" s="403"/>
      <c r="Z26" s="130"/>
      <c r="AA26" s="222"/>
      <c r="AB26" s="222"/>
    </row>
    <row r="27" spans="1:28" ht="27" customHeight="1" x14ac:dyDescent="0.25">
      <c r="A27" s="37">
        <v>8</v>
      </c>
      <c r="B27" s="19" t="s">
        <v>133</v>
      </c>
      <c r="C27" s="169">
        <v>-2.3E-2</v>
      </c>
      <c r="D27" s="21">
        <v>1E-3</v>
      </c>
      <c r="E27" s="63">
        <v>200</v>
      </c>
      <c r="F27" s="63">
        <v>-6800</v>
      </c>
      <c r="G27" s="66">
        <f>SUM(E27:F27)</f>
        <v>-6600</v>
      </c>
      <c r="H27" s="60"/>
      <c r="I27" s="108" t="s">
        <v>86</v>
      </c>
      <c r="J27" s="92">
        <v>200</v>
      </c>
      <c r="K27" s="86">
        <f>SUM(J24:J27)</f>
        <v>100</v>
      </c>
      <c r="L27" s="95"/>
      <c r="M27" s="108"/>
      <c r="N27" s="97"/>
      <c r="O27" s="108" t="s">
        <v>170</v>
      </c>
      <c r="P27" s="97">
        <v>-3700</v>
      </c>
      <c r="Q27" s="225">
        <f>SUM(N24:N27)+SUM(P24:P27)</f>
        <v>22800</v>
      </c>
      <c r="R27" s="75">
        <v>16300</v>
      </c>
      <c r="S27" s="360">
        <v>4457700</v>
      </c>
      <c r="T27" s="369">
        <v>3828500</v>
      </c>
      <c r="U27" s="362">
        <v>3828400</v>
      </c>
      <c r="V27" s="405">
        <v>-0.114</v>
      </c>
      <c r="W27" s="397">
        <v>-6.5000000000000002E-2</v>
      </c>
      <c r="X27" s="406">
        <v>-0.06</v>
      </c>
      <c r="Y27" s="407">
        <v>1.4999999999999999E-2</v>
      </c>
      <c r="Z27" s="129">
        <v>107.71</v>
      </c>
      <c r="AA27" s="222"/>
      <c r="AB27" s="222"/>
    </row>
    <row r="28" spans="1:28" ht="27" customHeight="1" x14ac:dyDescent="0.25">
      <c r="A28" s="36"/>
      <c r="B28" s="15"/>
      <c r="C28" s="65"/>
      <c r="D28" s="172">
        <v>-0.06</v>
      </c>
      <c r="E28" s="67"/>
      <c r="F28" s="67"/>
      <c r="G28" s="72"/>
      <c r="H28" s="58"/>
      <c r="I28" s="107"/>
      <c r="J28" s="80"/>
      <c r="K28" s="82"/>
      <c r="L28" s="83"/>
      <c r="M28" s="107"/>
      <c r="N28" s="70"/>
      <c r="O28" s="107"/>
      <c r="P28" s="70"/>
      <c r="Q28" s="370"/>
      <c r="R28" s="98"/>
      <c r="S28" s="371"/>
      <c r="T28" s="372"/>
      <c r="U28" s="366"/>
      <c r="V28" s="402"/>
      <c r="W28" s="176"/>
      <c r="X28" s="408"/>
      <c r="Y28" s="403"/>
      <c r="Z28" s="128">
        <v>107.18</v>
      </c>
      <c r="AA28" s="222"/>
      <c r="AB28" s="222"/>
    </row>
    <row r="29" spans="1:28" s="223" customFormat="1" ht="27" customHeight="1" x14ac:dyDescent="0.25">
      <c r="A29" s="36"/>
      <c r="B29" s="15"/>
      <c r="C29" s="65"/>
      <c r="D29" s="30"/>
      <c r="E29" s="67"/>
      <c r="F29" s="67"/>
      <c r="G29" s="72"/>
      <c r="H29" s="61"/>
      <c r="I29" s="107" t="s">
        <v>168</v>
      </c>
      <c r="J29" s="84">
        <v>-300</v>
      </c>
      <c r="K29" s="82"/>
      <c r="L29" s="83"/>
      <c r="M29" s="107"/>
      <c r="N29" s="67"/>
      <c r="O29" s="107" t="s">
        <v>82</v>
      </c>
      <c r="P29" s="67">
        <v>8800</v>
      </c>
      <c r="Q29" s="111"/>
      <c r="R29" s="90"/>
      <c r="S29" s="371"/>
      <c r="T29" s="373"/>
      <c r="U29" s="359"/>
      <c r="V29" s="404"/>
      <c r="W29" s="173"/>
      <c r="X29" s="408"/>
      <c r="Y29" s="403"/>
      <c r="Z29" s="130"/>
    </row>
    <row r="30" spans="1:28" s="223" customFormat="1" ht="27" customHeight="1" x14ac:dyDescent="0.25">
      <c r="A30" s="37">
        <v>9</v>
      </c>
      <c r="B30" s="19" t="s">
        <v>134</v>
      </c>
      <c r="C30" s="395">
        <v>-2.1000000000000001E-2</v>
      </c>
      <c r="D30" s="177">
        <v>1E-3</v>
      </c>
      <c r="E30" s="63">
        <v>-400</v>
      </c>
      <c r="F30" s="63">
        <v>4800</v>
      </c>
      <c r="G30" s="73">
        <f>SUM(E30:F30)</f>
        <v>4400</v>
      </c>
      <c r="H30" s="60"/>
      <c r="I30" s="108" t="s">
        <v>86</v>
      </c>
      <c r="J30" s="63">
        <v>200</v>
      </c>
      <c r="K30" s="86">
        <f>SUM(J28:J30)</f>
        <v>-100</v>
      </c>
      <c r="L30" s="109"/>
      <c r="M30" s="108"/>
      <c r="N30" s="63"/>
      <c r="O30" s="108" t="s">
        <v>173</v>
      </c>
      <c r="P30" s="63">
        <v>3000</v>
      </c>
      <c r="Q30" s="225">
        <f>SUM(N28:N30)+SUM(P28:P30)</f>
        <v>11800</v>
      </c>
      <c r="R30" s="88">
        <v>16100</v>
      </c>
      <c r="S30" s="374">
        <v>4473800</v>
      </c>
      <c r="T30" s="369">
        <v>3845900</v>
      </c>
      <c r="U30" s="362">
        <v>3845800</v>
      </c>
      <c r="V30" s="405">
        <v>-0.115</v>
      </c>
      <c r="W30" s="397">
        <v>-6.5000000000000002E-2</v>
      </c>
      <c r="X30" s="406">
        <v>-6.5000000000000002E-2</v>
      </c>
      <c r="Y30" s="407">
        <v>1.4999999999999999E-2</v>
      </c>
      <c r="Z30" s="129">
        <v>107.36</v>
      </c>
    </row>
    <row r="31" spans="1:28" s="223" customFormat="1" ht="27" customHeight="1" x14ac:dyDescent="0.25">
      <c r="A31" s="36"/>
      <c r="B31" s="15"/>
      <c r="C31" s="65"/>
      <c r="D31" s="30">
        <v>-5.5E-2</v>
      </c>
      <c r="E31" s="67"/>
      <c r="F31" s="67"/>
      <c r="G31" s="72"/>
      <c r="H31" s="61"/>
      <c r="I31" s="202"/>
      <c r="J31" s="67"/>
      <c r="K31" s="82"/>
      <c r="L31" s="101"/>
      <c r="M31" s="107"/>
      <c r="N31" s="67"/>
      <c r="O31" s="123"/>
      <c r="P31" s="67"/>
      <c r="Q31" s="111"/>
      <c r="R31" s="67"/>
      <c r="S31" s="358"/>
      <c r="T31" s="372"/>
      <c r="U31" s="366"/>
      <c r="V31" s="402"/>
      <c r="W31" s="174"/>
      <c r="X31" s="412"/>
      <c r="Y31" s="409"/>
      <c r="Z31" s="128">
        <v>106.81</v>
      </c>
    </row>
    <row r="32" spans="1:28" ht="27" customHeight="1" x14ac:dyDescent="0.25">
      <c r="A32" s="36"/>
      <c r="B32" s="15"/>
      <c r="C32" s="65"/>
      <c r="D32" s="30"/>
      <c r="E32" s="67"/>
      <c r="F32" s="67"/>
      <c r="G32" s="72"/>
      <c r="H32" s="61"/>
      <c r="I32" s="107" t="s">
        <v>168</v>
      </c>
      <c r="J32" s="67">
        <v>-400</v>
      </c>
      <c r="K32" s="82"/>
      <c r="L32" s="101"/>
      <c r="M32" s="107"/>
      <c r="N32" s="67"/>
      <c r="O32" s="107"/>
      <c r="P32" s="67"/>
      <c r="Q32" s="111"/>
      <c r="R32" s="67"/>
      <c r="S32" s="358"/>
      <c r="T32" s="363"/>
      <c r="U32" s="359"/>
      <c r="V32" s="404"/>
      <c r="W32" s="173"/>
      <c r="X32" s="408"/>
      <c r="Y32" s="403"/>
      <c r="Z32" s="130"/>
      <c r="AA32" s="222"/>
      <c r="AB32" s="222"/>
    </row>
    <row r="33" spans="1:28" ht="27" customHeight="1" x14ac:dyDescent="0.25">
      <c r="A33" s="37">
        <v>10</v>
      </c>
      <c r="B33" s="19" t="s">
        <v>135</v>
      </c>
      <c r="C33" s="169">
        <v>-1.7000000000000001E-2</v>
      </c>
      <c r="D33" s="21">
        <v>1E-3</v>
      </c>
      <c r="E33" s="63">
        <v>100</v>
      </c>
      <c r="F33" s="63">
        <v>-31900</v>
      </c>
      <c r="G33" s="73">
        <f>SUM(E33:F33)</f>
        <v>-31800</v>
      </c>
      <c r="H33" s="110"/>
      <c r="I33" s="108" t="s">
        <v>170</v>
      </c>
      <c r="J33" s="63">
        <v>21500</v>
      </c>
      <c r="K33" s="86">
        <f>SUM(J31:J33)</f>
        <v>21100</v>
      </c>
      <c r="L33" s="91"/>
      <c r="M33" s="108"/>
      <c r="N33" s="63"/>
      <c r="O33" s="108" t="s">
        <v>85</v>
      </c>
      <c r="P33" s="63">
        <v>400</v>
      </c>
      <c r="Q33" s="225">
        <f>SUM(N31:N33)+SUM(P31:P33)</f>
        <v>400</v>
      </c>
      <c r="R33" s="88">
        <v>-10300</v>
      </c>
      <c r="S33" s="360">
        <v>4463500</v>
      </c>
      <c r="T33" s="361">
        <v>3859000</v>
      </c>
      <c r="U33" s="361">
        <v>3859000</v>
      </c>
      <c r="V33" s="405">
        <v>-0.115</v>
      </c>
      <c r="W33" s="397">
        <v>-6.5000000000000002E-2</v>
      </c>
      <c r="X33" s="406">
        <v>-6.5000000000000002E-2</v>
      </c>
      <c r="Y33" s="407">
        <v>1.4999999999999999E-2</v>
      </c>
      <c r="Z33" s="129">
        <v>107.26</v>
      </c>
      <c r="AA33" s="222"/>
      <c r="AB33" s="222"/>
    </row>
    <row r="34" spans="1:28" s="223" customFormat="1" ht="27" customHeight="1" x14ac:dyDescent="0.25">
      <c r="A34" s="36"/>
      <c r="B34" s="39"/>
      <c r="C34" s="181"/>
      <c r="D34" s="139">
        <v>-5.5E-2</v>
      </c>
      <c r="E34" s="70"/>
      <c r="F34" s="70"/>
      <c r="G34" s="76"/>
      <c r="H34" s="209"/>
      <c r="I34" s="123" t="s">
        <v>172</v>
      </c>
      <c r="J34" s="70">
        <v>-1900</v>
      </c>
      <c r="K34" s="78"/>
      <c r="L34" s="105"/>
      <c r="M34" s="123"/>
      <c r="N34" s="70"/>
      <c r="O34" s="123" t="s">
        <v>82</v>
      </c>
      <c r="P34" s="70">
        <v>8800</v>
      </c>
      <c r="Q34" s="78"/>
      <c r="R34" s="70"/>
      <c r="S34" s="375"/>
      <c r="T34" s="376"/>
      <c r="U34" s="377"/>
      <c r="V34" s="413"/>
      <c r="W34" s="174"/>
      <c r="X34" s="409"/>
      <c r="Y34" s="409"/>
      <c r="Z34" s="128">
        <v>106.79</v>
      </c>
    </row>
    <row r="35" spans="1:28" s="223" customFormat="1" ht="27" customHeight="1" x14ac:dyDescent="0.25">
      <c r="A35" s="36"/>
      <c r="B35" s="36"/>
      <c r="C35" s="180"/>
      <c r="D35" s="30"/>
      <c r="E35" s="67"/>
      <c r="F35" s="67"/>
      <c r="G35" s="72"/>
      <c r="H35" s="193"/>
      <c r="I35" s="107" t="s">
        <v>168</v>
      </c>
      <c r="J35" s="67">
        <v>-300</v>
      </c>
      <c r="K35" s="82"/>
      <c r="L35" s="93"/>
      <c r="M35" s="107"/>
      <c r="N35" s="67"/>
      <c r="O35" s="107" t="s">
        <v>86</v>
      </c>
      <c r="P35" s="67">
        <v>-200</v>
      </c>
      <c r="Q35" s="82"/>
      <c r="R35" s="67"/>
      <c r="S35" s="378"/>
      <c r="T35" s="379"/>
      <c r="U35" s="380"/>
      <c r="V35" s="197"/>
      <c r="W35" s="173"/>
      <c r="X35" s="403"/>
      <c r="Y35" s="403"/>
      <c r="Z35" s="130"/>
    </row>
    <row r="36" spans="1:28" s="223" customFormat="1" ht="27" customHeight="1" x14ac:dyDescent="0.25">
      <c r="A36" s="37">
        <v>13</v>
      </c>
      <c r="B36" s="19" t="s">
        <v>127</v>
      </c>
      <c r="C36" s="169">
        <v>-1.9E-2</v>
      </c>
      <c r="D36" s="177">
        <v>1E-3</v>
      </c>
      <c r="E36" s="63">
        <v>500</v>
      </c>
      <c r="F36" s="63">
        <v>-17000</v>
      </c>
      <c r="G36" s="73">
        <f>SUM(E36:F36)</f>
        <v>-16500</v>
      </c>
      <c r="H36" s="110"/>
      <c r="I36" s="108" t="s">
        <v>195</v>
      </c>
      <c r="J36" s="63">
        <v>-5600</v>
      </c>
      <c r="K36" s="86">
        <f>SUM(J34:J36)</f>
        <v>-7800</v>
      </c>
      <c r="L36" s="87"/>
      <c r="M36" s="108" t="s">
        <v>172</v>
      </c>
      <c r="N36" s="63">
        <v>1900</v>
      </c>
      <c r="O36" s="108" t="s">
        <v>195</v>
      </c>
      <c r="P36" s="103">
        <v>23300</v>
      </c>
      <c r="Q36" s="225">
        <f>SUM(N34:N36)+SUM(P34:P36)</f>
        <v>33800</v>
      </c>
      <c r="R36" s="103">
        <v>9500</v>
      </c>
      <c r="S36" s="381">
        <v>4473000</v>
      </c>
      <c r="T36" s="361">
        <v>3895200</v>
      </c>
      <c r="U36" s="382">
        <v>3895200</v>
      </c>
      <c r="V36" s="405">
        <v>-8.4000000000000005E-2</v>
      </c>
      <c r="W36" s="397">
        <v>-6.5000000000000002E-2</v>
      </c>
      <c r="X36" s="407">
        <v>-0.06</v>
      </c>
      <c r="Y36" s="407">
        <v>2.5000000000000001E-2</v>
      </c>
      <c r="Z36" s="129">
        <v>107</v>
      </c>
    </row>
    <row r="37" spans="1:28" s="223" customFormat="1" ht="27" customHeight="1" x14ac:dyDescent="0.25">
      <c r="A37" s="36"/>
      <c r="B37" s="15"/>
      <c r="C37" s="181"/>
      <c r="D37" s="139">
        <v>-5.5E-2</v>
      </c>
      <c r="E37" s="70"/>
      <c r="F37" s="70"/>
      <c r="G37" s="76"/>
      <c r="H37" s="209"/>
      <c r="I37" s="123"/>
      <c r="J37" s="70"/>
      <c r="K37" s="78"/>
      <c r="L37" s="105"/>
      <c r="M37" s="123"/>
      <c r="N37" s="70"/>
      <c r="O37" s="123"/>
      <c r="P37" s="70"/>
      <c r="Q37" s="78"/>
      <c r="R37" s="70"/>
      <c r="S37" s="375"/>
      <c r="T37" s="376"/>
      <c r="U37" s="377"/>
      <c r="V37" s="413"/>
      <c r="W37" s="174"/>
      <c r="X37" s="409"/>
      <c r="Y37" s="409"/>
      <c r="Z37" s="128">
        <v>107.12</v>
      </c>
    </row>
    <row r="38" spans="1:28" s="223" customFormat="1" ht="27" customHeight="1" x14ac:dyDescent="0.25">
      <c r="A38" s="36"/>
      <c r="B38" s="15"/>
      <c r="C38" s="180"/>
      <c r="D38" s="30"/>
      <c r="E38" s="67"/>
      <c r="F38" s="67"/>
      <c r="G38" s="72"/>
      <c r="H38" s="193"/>
      <c r="I38" s="107" t="s">
        <v>168</v>
      </c>
      <c r="J38" s="67">
        <v>-500</v>
      </c>
      <c r="K38" s="82"/>
      <c r="L38" s="93"/>
      <c r="M38" s="107"/>
      <c r="N38" s="67"/>
      <c r="O38" s="107"/>
      <c r="P38" s="67"/>
      <c r="Q38" s="82"/>
      <c r="R38" s="67"/>
      <c r="S38" s="378"/>
      <c r="T38" s="379"/>
      <c r="U38" s="380"/>
      <c r="V38" s="197"/>
      <c r="W38" s="173"/>
      <c r="X38" s="403"/>
      <c r="Y38" s="403"/>
      <c r="Z38" s="130"/>
    </row>
    <row r="39" spans="1:28" s="223" customFormat="1" ht="27" customHeight="1" x14ac:dyDescent="0.25">
      <c r="A39" s="37">
        <v>14</v>
      </c>
      <c r="B39" s="19" t="s">
        <v>130</v>
      </c>
      <c r="C39" s="169">
        <v>-1.7000000000000001E-2</v>
      </c>
      <c r="D39" s="177">
        <v>1E-3</v>
      </c>
      <c r="E39" s="63">
        <v>600</v>
      </c>
      <c r="F39" s="63">
        <v>-22700</v>
      </c>
      <c r="G39" s="73">
        <f>SUM(E39:F39)</f>
        <v>-22100</v>
      </c>
      <c r="H39" s="110"/>
      <c r="I39" s="108" t="s">
        <v>86</v>
      </c>
      <c r="J39" s="63">
        <v>200</v>
      </c>
      <c r="K39" s="86">
        <f>SUM(J37:J39)</f>
        <v>-300</v>
      </c>
      <c r="L39" s="87"/>
      <c r="M39" s="108"/>
      <c r="N39" s="63"/>
      <c r="O39" s="108"/>
      <c r="P39" s="103"/>
      <c r="Q39" s="225">
        <f>SUM(N37:N39)+SUM(P37:P39)</f>
        <v>0</v>
      </c>
      <c r="R39" s="103">
        <v>-22400</v>
      </c>
      <c r="S39" s="381">
        <v>4450600</v>
      </c>
      <c r="T39" s="361">
        <v>3868900</v>
      </c>
      <c r="U39" s="382">
        <v>3868800</v>
      </c>
      <c r="V39" s="405">
        <v>-8.6999999999999994E-2</v>
      </c>
      <c r="W39" s="397">
        <v>-6.5000000000000002E-2</v>
      </c>
      <c r="X39" s="407">
        <v>-0.05</v>
      </c>
      <c r="Y39" s="407">
        <v>0.02</v>
      </c>
      <c r="Z39" s="129">
        <v>107.36</v>
      </c>
    </row>
    <row r="40" spans="1:28" ht="27" customHeight="1" x14ac:dyDescent="0.25">
      <c r="A40" s="36"/>
      <c r="B40" s="15"/>
      <c r="C40" s="180"/>
      <c r="D40" s="30">
        <v>-0.05</v>
      </c>
      <c r="E40" s="67"/>
      <c r="F40" s="67"/>
      <c r="G40" s="72"/>
      <c r="H40" s="193"/>
      <c r="I40" s="107"/>
      <c r="J40" s="67"/>
      <c r="K40" s="82"/>
      <c r="L40" s="93"/>
      <c r="M40" s="107"/>
      <c r="N40" s="67"/>
      <c r="O40" s="107"/>
      <c r="P40" s="104"/>
      <c r="Q40" s="227"/>
      <c r="R40" s="104"/>
      <c r="S40" s="383"/>
      <c r="T40" s="379"/>
      <c r="U40" s="364"/>
      <c r="V40" s="197"/>
      <c r="W40" s="173"/>
      <c r="X40" s="403"/>
      <c r="Y40" s="414"/>
      <c r="Z40" s="130">
        <v>106.95</v>
      </c>
      <c r="AA40" s="222"/>
      <c r="AB40" s="222"/>
    </row>
    <row r="41" spans="1:28" ht="27" customHeight="1" x14ac:dyDescent="0.25">
      <c r="A41" s="36"/>
      <c r="B41" s="15"/>
      <c r="C41" s="180"/>
      <c r="D41" s="30"/>
      <c r="E41" s="67"/>
      <c r="F41" s="67"/>
      <c r="G41" s="72"/>
      <c r="H41" s="193"/>
      <c r="I41" s="107" t="s">
        <v>168</v>
      </c>
      <c r="J41" s="67">
        <v>-400</v>
      </c>
      <c r="K41" s="82"/>
      <c r="L41" s="93"/>
      <c r="M41" s="107"/>
      <c r="N41" s="67"/>
      <c r="O41" s="107" t="s">
        <v>178</v>
      </c>
      <c r="P41" s="104">
        <v>30000</v>
      </c>
      <c r="Q41" s="227"/>
      <c r="R41" s="104"/>
      <c r="S41" s="383"/>
      <c r="T41" s="379"/>
      <c r="U41" s="364"/>
      <c r="V41" s="197"/>
      <c r="W41" s="173"/>
      <c r="X41" s="403"/>
      <c r="Y41" s="403"/>
      <c r="Z41" s="130"/>
      <c r="AA41" s="222"/>
      <c r="AB41" s="222"/>
    </row>
    <row r="42" spans="1:28" ht="27" customHeight="1" x14ac:dyDescent="0.25">
      <c r="A42" s="37">
        <v>15</v>
      </c>
      <c r="B42" s="19" t="s">
        <v>133</v>
      </c>
      <c r="C42" s="169">
        <v>-1.4E-2</v>
      </c>
      <c r="D42" s="21">
        <v>1E-3</v>
      </c>
      <c r="E42" s="75">
        <v>100</v>
      </c>
      <c r="F42" s="63">
        <v>-16100</v>
      </c>
      <c r="G42" s="73">
        <f>SUM(E42:F42)</f>
        <v>-16000</v>
      </c>
      <c r="H42" s="60"/>
      <c r="I42" s="108" t="s">
        <v>173</v>
      </c>
      <c r="J42" s="63">
        <v>-100</v>
      </c>
      <c r="K42" s="86">
        <f>SUM(J40:J42)</f>
        <v>-500</v>
      </c>
      <c r="L42" s="95"/>
      <c r="M42" s="108"/>
      <c r="N42" s="63"/>
      <c r="O42" s="108" t="s">
        <v>170</v>
      </c>
      <c r="P42" s="103">
        <v>-4400</v>
      </c>
      <c r="Q42" s="225">
        <f>SUM(N40:N42)+SUM(P40:P42)</f>
        <v>25600</v>
      </c>
      <c r="R42" s="230">
        <v>9100</v>
      </c>
      <c r="S42" s="381">
        <v>4459700</v>
      </c>
      <c r="T42" s="361">
        <v>3848700</v>
      </c>
      <c r="U42" s="362">
        <v>3848700</v>
      </c>
      <c r="V42" s="405">
        <v>-8.7999999999999995E-2</v>
      </c>
      <c r="W42" s="397">
        <v>-6.5000000000000002E-2</v>
      </c>
      <c r="X42" s="406">
        <v>-0.05</v>
      </c>
      <c r="Y42" s="407">
        <v>0.02</v>
      </c>
      <c r="Z42" s="129">
        <v>107.31</v>
      </c>
      <c r="AA42" s="224"/>
      <c r="AB42" s="222"/>
    </row>
    <row r="43" spans="1:28" ht="27" customHeight="1" x14ac:dyDescent="0.25">
      <c r="A43" s="36"/>
      <c r="B43" s="15"/>
      <c r="C43" s="180"/>
      <c r="D43" s="216">
        <v>-7.4999999999999997E-2</v>
      </c>
      <c r="E43" s="67"/>
      <c r="F43" s="67"/>
      <c r="G43" s="72"/>
      <c r="H43" s="61"/>
      <c r="I43" s="107"/>
      <c r="J43" s="67"/>
      <c r="K43" s="82"/>
      <c r="L43" s="192"/>
      <c r="M43" s="107"/>
      <c r="N43" s="67"/>
      <c r="O43" s="107"/>
      <c r="P43" s="104"/>
      <c r="Q43" s="231"/>
      <c r="R43" s="104"/>
      <c r="S43" s="383"/>
      <c r="T43" s="379"/>
      <c r="U43" s="364"/>
      <c r="V43" s="197"/>
      <c r="W43" s="173"/>
      <c r="X43" s="403"/>
      <c r="Y43" s="403"/>
      <c r="Z43" s="130">
        <v>106.84</v>
      </c>
      <c r="AA43" s="223"/>
      <c r="AB43" s="222"/>
    </row>
    <row r="44" spans="1:28" ht="27" customHeight="1" x14ac:dyDescent="0.25">
      <c r="A44" s="36"/>
      <c r="B44" s="15"/>
      <c r="C44" s="65"/>
      <c r="D44" s="172"/>
      <c r="E44" s="194"/>
      <c r="F44" s="67"/>
      <c r="G44" s="74"/>
      <c r="H44" s="121"/>
      <c r="I44" s="107"/>
      <c r="J44" s="104"/>
      <c r="K44" s="82"/>
      <c r="L44" s="96"/>
      <c r="M44" s="107"/>
      <c r="N44" s="67"/>
      <c r="O44" s="107"/>
      <c r="P44" s="67"/>
      <c r="Q44" s="113"/>
      <c r="R44" s="90"/>
      <c r="S44" s="358"/>
      <c r="T44" s="384"/>
      <c r="U44" s="385"/>
      <c r="V44" s="404"/>
      <c r="W44" s="176"/>
      <c r="X44" s="403"/>
      <c r="Y44" s="414"/>
      <c r="Z44" s="130"/>
      <c r="AA44" s="224"/>
      <c r="AB44" s="222"/>
    </row>
    <row r="45" spans="1:28" ht="27" customHeight="1" x14ac:dyDescent="0.25">
      <c r="A45" s="37">
        <v>16</v>
      </c>
      <c r="B45" s="19" t="s">
        <v>134</v>
      </c>
      <c r="C45" s="169">
        <v>-0.05</v>
      </c>
      <c r="D45" s="21">
        <v>1E-3</v>
      </c>
      <c r="E45" s="75">
        <v>-1200</v>
      </c>
      <c r="F45" s="63">
        <v>1600</v>
      </c>
      <c r="G45" s="73">
        <f>SUM(E45:F45)</f>
        <v>400</v>
      </c>
      <c r="H45" s="120"/>
      <c r="I45" s="108"/>
      <c r="J45" s="103"/>
      <c r="K45" s="86">
        <f>SUM(J43:J45)</f>
        <v>0</v>
      </c>
      <c r="L45" s="87"/>
      <c r="M45" s="108"/>
      <c r="N45" s="63"/>
      <c r="O45" s="108" t="s">
        <v>85</v>
      </c>
      <c r="P45" s="63">
        <v>100</v>
      </c>
      <c r="Q45" s="225">
        <f>SUM(N43:N45)+SUM(P43:P45)</f>
        <v>100</v>
      </c>
      <c r="R45" s="88">
        <v>500</v>
      </c>
      <c r="S45" s="360">
        <v>4460200</v>
      </c>
      <c r="T45" s="361">
        <v>3874600</v>
      </c>
      <c r="U45" s="362">
        <v>2473600</v>
      </c>
      <c r="V45" s="405">
        <v>-8.7999999999999995E-2</v>
      </c>
      <c r="W45" s="397">
        <v>-6.5000000000000002E-2</v>
      </c>
      <c r="X45" s="406">
        <v>-0.05</v>
      </c>
      <c r="Y45" s="407">
        <v>0.01</v>
      </c>
      <c r="Z45" s="129">
        <v>107.03</v>
      </c>
      <c r="AA45" s="224"/>
      <c r="AB45" s="222"/>
    </row>
    <row r="46" spans="1:28" ht="27" customHeight="1" x14ac:dyDescent="0.25">
      <c r="A46" s="36"/>
      <c r="B46" s="15"/>
      <c r="C46" s="180"/>
      <c r="D46" s="30">
        <v>-7.4999999999999997E-2</v>
      </c>
      <c r="E46" s="67"/>
      <c r="F46" s="67"/>
      <c r="G46" s="72"/>
      <c r="H46" s="185"/>
      <c r="I46" s="107" t="s">
        <v>168</v>
      </c>
      <c r="J46" s="104">
        <v>-400</v>
      </c>
      <c r="K46" s="82"/>
      <c r="L46" s="93"/>
      <c r="M46" s="107"/>
      <c r="N46" s="67"/>
      <c r="O46" s="107"/>
      <c r="P46" s="67"/>
      <c r="Q46" s="188"/>
      <c r="R46" s="67"/>
      <c r="S46" s="378"/>
      <c r="T46" s="379"/>
      <c r="U46" s="364"/>
      <c r="V46" s="197"/>
      <c r="W46" s="173"/>
      <c r="X46" s="403"/>
      <c r="Y46" s="403"/>
      <c r="Z46" s="130">
        <v>107.1</v>
      </c>
      <c r="AA46" s="224"/>
      <c r="AB46" s="222"/>
    </row>
    <row r="47" spans="1:28" ht="27" customHeight="1" x14ac:dyDescent="0.25">
      <c r="A47" s="36"/>
      <c r="B47" s="15"/>
      <c r="C47" s="180"/>
      <c r="D47" s="30"/>
      <c r="E47" s="67"/>
      <c r="F47" s="67"/>
      <c r="G47" s="72"/>
      <c r="H47" s="185"/>
      <c r="I47" s="107" t="s">
        <v>173</v>
      </c>
      <c r="J47" s="104">
        <v>-300</v>
      </c>
      <c r="K47" s="82"/>
      <c r="L47" s="93"/>
      <c r="M47" s="107"/>
      <c r="N47" s="99"/>
      <c r="O47" s="107"/>
      <c r="P47" s="67"/>
      <c r="Q47" s="188"/>
      <c r="R47" s="67"/>
      <c r="S47" s="378"/>
      <c r="T47" s="379"/>
      <c r="U47" s="364"/>
      <c r="V47" s="197"/>
      <c r="W47" s="173"/>
      <c r="X47" s="403"/>
      <c r="Y47" s="403"/>
      <c r="Z47" s="130"/>
      <c r="AA47" s="224"/>
      <c r="AB47" s="222"/>
    </row>
    <row r="48" spans="1:28" ht="27" customHeight="1" x14ac:dyDescent="0.25">
      <c r="A48" s="36"/>
      <c r="B48" s="15"/>
      <c r="C48" s="180"/>
      <c r="D48" s="30"/>
      <c r="E48" s="67"/>
      <c r="F48" s="67"/>
      <c r="G48" s="72"/>
      <c r="H48" s="185"/>
      <c r="I48" s="107" t="s">
        <v>179</v>
      </c>
      <c r="J48" s="104">
        <v>-1100</v>
      </c>
      <c r="K48" s="82"/>
      <c r="L48" s="93"/>
      <c r="M48" s="107"/>
      <c r="N48" s="99"/>
      <c r="O48" s="107"/>
      <c r="P48" s="67"/>
      <c r="Q48" s="188"/>
      <c r="R48" s="67"/>
      <c r="S48" s="378"/>
      <c r="T48" s="379"/>
      <c r="U48" s="364"/>
      <c r="V48" s="197"/>
      <c r="W48" s="173"/>
      <c r="X48" s="403"/>
      <c r="Y48" s="403"/>
      <c r="Z48" s="130"/>
      <c r="AA48" s="224"/>
      <c r="AB48" s="222"/>
    </row>
    <row r="49" spans="1:27" s="223" customFormat="1" ht="27" customHeight="1" x14ac:dyDescent="0.25">
      <c r="A49" s="37">
        <v>17</v>
      </c>
      <c r="B49" s="19" t="s">
        <v>135</v>
      </c>
      <c r="C49" s="169">
        <v>-3.6999999999999998E-2</v>
      </c>
      <c r="D49" s="317">
        <v>1E-3</v>
      </c>
      <c r="E49" s="63">
        <v>-800</v>
      </c>
      <c r="F49" s="63">
        <v>8500</v>
      </c>
      <c r="G49" s="73">
        <f>SUM(E49:F49)</f>
        <v>7700</v>
      </c>
      <c r="H49" s="190"/>
      <c r="I49" s="108" t="s">
        <v>170</v>
      </c>
      <c r="J49" s="103">
        <v>23700</v>
      </c>
      <c r="K49" s="86">
        <f>SUM(J46:J49)</f>
        <v>21900</v>
      </c>
      <c r="L49" s="87"/>
      <c r="M49" s="108"/>
      <c r="N49" s="63"/>
      <c r="O49" s="108" t="s">
        <v>179</v>
      </c>
      <c r="P49" s="63">
        <v>100</v>
      </c>
      <c r="Q49" s="225">
        <f>SUM(N46:N49)+SUM(P46:P49)</f>
        <v>100</v>
      </c>
      <c r="R49" s="63">
        <v>29700</v>
      </c>
      <c r="S49" s="360">
        <v>4489900</v>
      </c>
      <c r="T49" s="361">
        <v>3897200</v>
      </c>
      <c r="U49" s="362">
        <v>3890000</v>
      </c>
      <c r="V49" s="410">
        <v>-8.7999999999999995E-2</v>
      </c>
      <c r="W49" s="401">
        <v>-6.5000000000000002E-2</v>
      </c>
      <c r="X49" s="406">
        <v>-4.4999999999999998E-2</v>
      </c>
      <c r="Y49" s="407">
        <v>0.01</v>
      </c>
      <c r="Z49" s="129">
        <v>107.36</v>
      </c>
      <c r="AA49" s="224"/>
    </row>
    <row r="50" spans="1:27" s="223" customFormat="1" ht="27" customHeight="1" x14ac:dyDescent="0.25">
      <c r="A50" s="36"/>
      <c r="B50" s="15"/>
      <c r="C50" s="65"/>
      <c r="D50" s="30">
        <v>-7.0000000000000007E-2</v>
      </c>
      <c r="E50" s="67"/>
      <c r="F50" s="67"/>
      <c r="G50" s="72"/>
      <c r="H50" s="61"/>
      <c r="I50" s="107"/>
      <c r="J50" s="104"/>
      <c r="K50" s="82"/>
      <c r="L50" s="93"/>
      <c r="M50" s="107"/>
      <c r="N50" s="67"/>
      <c r="O50" s="107"/>
      <c r="P50" s="67"/>
      <c r="Q50" s="113"/>
      <c r="R50" s="67"/>
      <c r="S50" s="358"/>
      <c r="T50" s="363"/>
      <c r="U50" s="359"/>
      <c r="V50" s="404"/>
      <c r="W50" s="173"/>
      <c r="X50" s="408"/>
      <c r="Y50" s="403"/>
      <c r="Z50" s="217">
        <v>107.03</v>
      </c>
      <c r="AA50" s="224"/>
    </row>
    <row r="51" spans="1:27" s="223" customFormat="1" ht="27" customHeight="1" x14ac:dyDescent="0.25">
      <c r="A51" s="36"/>
      <c r="B51" s="15"/>
      <c r="C51" s="65"/>
      <c r="D51" s="30"/>
      <c r="E51" s="67"/>
      <c r="F51" s="67"/>
      <c r="G51" s="72"/>
      <c r="H51" s="61"/>
      <c r="I51" s="107"/>
      <c r="J51" s="104"/>
      <c r="K51" s="82"/>
      <c r="L51" s="93"/>
      <c r="M51" s="107"/>
      <c r="N51" s="67"/>
      <c r="O51" s="107" t="s">
        <v>82</v>
      </c>
      <c r="P51" s="67">
        <v>12400</v>
      </c>
      <c r="Q51" s="113"/>
      <c r="R51" s="67"/>
      <c r="S51" s="358"/>
      <c r="T51" s="363"/>
      <c r="U51" s="359"/>
      <c r="V51" s="404"/>
      <c r="W51" s="173"/>
      <c r="X51" s="408"/>
      <c r="Y51" s="403"/>
      <c r="Z51" s="217"/>
      <c r="AA51" s="224"/>
    </row>
    <row r="52" spans="1:27" s="223" customFormat="1" ht="27" customHeight="1" x14ac:dyDescent="0.25">
      <c r="A52" s="37">
        <v>20</v>
      </c>
      <c r="B52" s="19" t="s">
        <v>127</v>
      </c>
      <c r="C52" s="169">
        <v>-3.5000000000000003E-2</v>
      </c>
      <c r="D52" s="177">
        <v>1E-3</v>
      </c>
      <c r="E52" s="63">
        <v>-1200</v>
      </c>
      <c r="F52" s="63">
        <v>-40000</v>
      </c>
      <c r="G52" s="73">
        <f>SUM(E52:F52)</f>
        <v>-41200</v>
      </c>
      <c r="H52" s="60"/>
      <c r="I52" s="108" t="s">
        <v>168</v>
      </c>
      <c r="J52" s="103">
        <v>-300</v>
      </c>
      <c r="K52" s="86">
        <f>SUM(J50:J52)</f>
        <v>-300</v>
      </c>
      <c r="L52" s="87"/>
      <c r="M52" s="108"/>
      <c r="N52" s="63"/>
      <c r="O52" s="108" t="s">
        <v>86</v>
      </c>
      <c r="P52" s="63">
        <v>-200</v>
      </c>
      <c r="Q52" s="225">
        <f>SUM(N50:N52)+SUM(P50:P52)</f>
        <v>12200</v>
      </c>
      <c r="R52" s="63">
        <v>-29300</v>
      </c>
      <c r="S52" s="360">
        <v>4460600</v>
      </c>
      <c r="T52" s="361">
        <v>3845900</v>
      </c>
      <c r="U52" s="362">
        <v>3843600</v>
      </c>
      <c r="V52" s="410">
        <v>-0.09</v>
      </c>
      <c r="W52" s="397">
        <v>-6.5000000000000002E-2</v>
      </c>
      <c r="X52" s="406">
        <v>-4.4999999999999998E-2</v>
      </c>
      <c r="Y52" s="407">
        <v>0.02</v>
      </c>
      <c r="Z52" s="218">
        <v>107.57</v>
      </c>
      <c r="AA52" s="224"/>
    </row>
    <row r="53" spans="1:27" s="223" customFormat="1" ht="27" customHeight="1" x14ac:dyDescent="0.25">
      <c r="A53" s="39"/>
      <c r="B53" s="15"/>
      <c r="C53" s="64"/>
      <c r="D53" s="139">
        <v>-7.0000000000000007E-2</v>
      </c>
      <c r="E53" s="70"/>
      <c r="F53" s="70"/>
      <c r="G53" s="76"/>
      <c r="H53" s="126"/>
      <c r="I53" s="123"/>
      <c r="J53" s="104"/>
      <c r="K53" s="78"/>
      <c r="L53" s="105"/>
      <c r="M53" s="107"/>
      <c r="N53" s="70"/>
      <c r="O53" s="107" t="s">
        <v>178</v>
      </c>
      <c r="P53" s="70">
        <v>25000</v>
      </c>
      <c r="Q53" s="112"/>
      <c r="R53" s="70"/>
      <c r="S53" s="367"/>
      <c r="T53" s="368"/>
      <c r="U53" s="366"/>
      <c r="V53" s="402"/>
      <c r="W53" s="174"/>
      <c r="X53" s="412"/>
      <c r="Y53" s="409"/>
      <c r="Z53" s="128">
        <v>107.13</v>
      </c>
      <c r="AA53" s="224"/>
    </row>
    <row r="54" spans="1:27" s="223" customFormat="1" ht="27" customHeight="1" x14ac:dyDescent="0.25">
      <c r="A54" s="36"/>
      <c r="B54" s="15"/>
      <c r="C54" s="65"/>
      <c r="D54" s="30"/>
      <c r="E54" s="67"/>
      <c r="F54" s="67"/>
      <c r="G54" s="72"/>
      <c r="H54" s="191"/>
      <c r="I54" s="107" t="s">
        <v>168</v>
      </c>
      <c r="J54" s="104">
        <v>-200</v>
      </c>
      <c r="K54" s="82"/>
      <c r="L54" s="93"/>
      <c r="M54" s="107"/>
      <c r="N54" s="67"/>
      <c r="O54" s="107" t="s">
        <v>168</v>
      </c>
      <c r="P54" s="67">
        <v>6000</v>
      </c>
      <c r="Q54" s="113"/>
      <c r="R54" s="67"/>
      <c r="S54" s="358"/>
      <c r="T54" s="363"/>
      <c r="U54" s="359"/>
      <c r="V54" s="404"/>
      <c r="W54" s="173"/>
      <c r="X54" s="408"/>
      <c r="Y54" s="403"/>
      <c r="Z54" s="130"/>
      <c r="AA54" s="224"/>
    </row>
    <row r="55" spans="1:27" s="223" customFormat="1" ht="27" customHeight="1" x14ac:dyDescent="0.25">
      <c r="A55" s="37">
        <v>21</v>
      </c>
      <c r="B55" s="19" t="s">
        <v>130</v>
      </c>
      <c r="C55" s="169">
        <v>-0.03</v>
      </c>
      <c r="D55" s="177">
        <v>0.03</v>
      </c>
      <c r="E55" s="63">
        <v>-1400</v>
      </c>
      <c r="F55" s="63">
        <v>3000</v>
      </c>
      <c r="G55" s="73">
        <f>SUM(E55:F55)</f>
        <v>1600</v>
      </c>
      <c r="H55" s="60"/>
      <c r="I55" s="108" t="s">
        <v>173</v>
      </c>
      <c r="J55" s="103">
        <v>-200</v>
      </c>
      <c r="K55" s="86">
        <f>SUM(J53:J55)</f>
        <v>-400</v>
      </c>
      <c r="L55" s="87"/>
      <c r="M55" s="108"/>
      <c r="N55" s="63"/>
      <c r="O55" s="108" t="s">
        <v>85</v>
      </c>
      <c r="P55" s="63">
        <v>200</v>
      </c>
      <c r="Q55" s="225">
        <f>SUM(N53:N55)+SUM(P53:P55)</f>
        <v>31200</v>
      </c>
      <c r="R55" s="63">
        <v>32400</v>
      </c>
      <c r="S55" s="360">
        <v>4493100</v>
      </c>
      <c r="T55" s="361">
        <v>3878200</v>
      </c>
      <c r="U55" s="362">
        <v>3876000</v>
      </c>
      <c r="V55" s="405">
        <v>-8.5000000000000006E-2</v>
      </c>
      <c r="W55" s="397">
        <v>-6.5000000000000002E-2</v>
      </c>
      <c r="X55" s="406">
        <v>-4.4999999999999998E-2</v>
      </c>
      <c r="Y55" s="407">
        <v>0.01</v>
      </c>
      <c r="Z55" s="129">
        <v>107.36</v>
      </c>
      <c r="AA55" s="224"/>
    </row>
    <row r="56" spans="1:27" s="223" customFormat="1" ht="27" customHeight="1" x14ac:dyDescent="0.25">
      <c r="A56" s="36"/>
      <c r="B56" s="15"/>
      <c r="C56" s="180"/>
      <c r="D56" s="30">
        <v>-7.0000000000000007E-2</v>
      </c>
      <c r="E56" s="67"/>
      <c r="F56" s="67"/>
      <c r="G56" s="72"/>
      <c r="H56" s="61"/>
      <c r="I56" s="107" t="s">
        <v>168</v>
      </c>
      <c r="J56" s="104">
        <v>-500</v>
      </c>
      <c r="K56" s="82"/>
      <c r="L56" s="93"/>
      <c r="M56" s="107"/>
      <c r="N56" s="67"/>
      <c r="O56" s="107"/>
      <c r="P56" s="67"/>
      <c r="Q56" s="82"/>
      <c r="R56" s="67"/>
      <c r="S56" s="378"/>
      <c r="T56" s="379"/>
      <c r="U56" s="364"/>
      <c r="V56" s="197"/>
      <c r="W56" s="173"/>
      <c r="X56" s="403"/>
      <c r="Y56" s="403"/>
      <c r="Z56" s="130">
        <v>106.72</v>
      </c>
      <c r="AA56" s="224"/>
    </row>
    <row r="57" spans="1:27" s="223" customFormat="1" ht="27" customHeight="1" x14ac:dyDescent="0.25">
      <c r="A57" s="36"/>
      <c r="B57" s="15"/>
      <c r="C57" s="180"/>
      <c r="D57" s="30"/>
      <c r="E57" s="67"/>
      <c r="F57" s="67"/>
      <c r="G57" s="72"/>
      <c r="H57" s="61"/>
      <c r="I57" s="107" t="s">
        <v>173</v>
      </c>
      <c r="J57" s="104">
        <v>-100</v>
      </c>
      <c r="K57" s="82"/>
      <c r="L57" s="93"/>
      <c r="M57" s="107"/>
      <c r="N57" s="67"/>
      <c r="O57" s="107"/>
      <c r="P57" s="67"/>
      <c r="Q57" s="82"/>
      <c r="R57" s="67"/>
      <c r="S57" s="378"/>
      <c r="T57" s="379"/>
      <c r="U57" s="364"/>
      <c r="V57" s="197"/>
      <c r="W57" s="173"/>
      <c r="X57" s="403"/>
      <c r="Y57" s="403"/>
      <c r="Z57" s="130"/>
      <c r="AA57" s="224"/>
    </row>
    <row r="58" spans="1:27" s="223" customFormat="1" ht="27" customHeight="1" x14ac:dyDescent="0.25">
      <c r="A58" s="37">
        <v>22</v>
      </c>
      <c r="B58" s="19" t="s">
        <v>133</v>
      </c>
      <c r="C58" s="169">
        <v>-2.8000000000000001E-2</v>
      </c>
      <c r="D58" s="177">
        <v>1E-3</v>
      </c>
      <c r="E58" s="63">
        <v>-2100</v>
      </c>
      <c r="F58" s="63">
        <v>6100</v>
      </c>
      <c r="G58" s="73">
        <f>SUM(E58:F58)</f>
        <v>4000</v>
      </c>
      <c r="H58" s="60"/>
      <c r="I58" s="108" t="s">
        <v>86</v>
      </c>
      <c r="J58" s="103">
        <v>100</v>
      </c>
      <c r="K58" s="86">
        <f>SUM(J56:J58)</f>
        <v>-500</v>
      </c>
      <c r="L58" s="87"/>
      <c r="M58" s="108"/>
      <c r="N58" s="63"/>
      <c r="O58" s="108"/>
      <c r="P58" s="103"/>
      <c r="Q58" s="225">
        <f>SUM(N56:N58)+SUM(P56:P58)</f>
        <v>0</v>
      </c>
      <c r="R58" s="63">
        <v>3500</v>
      </c>
      <c r="S58" s="360">
        <v>4496600</v>
      </c>
      <c r="T58" s="361">
        <v>3882100</v>
      </c>
      <c r="U58" s="362">
        <v>3881600</v>
      </c>
      <c r="V58" s="405">
        <v>-0.09</v>
      </c>
      <c r="W58" s="397">
        <v>-6.5000000000000002E-2</v>
      </c>
      <c r="X58" s="407">
        <v>-4.4999999999999998E-2</v>
      </c>
      <c r="Y58" s="407">
        <v>0.01</v>
      </c>
      <c r="Z58" s="129">
        <v>106.94</v>
      </c>
      <c r="AA58" s="224"/>
    </row>
    <row r="59" spans="1:27" s="223" customFormat="1" ht="27" customHeight="1" x14ac:dyDescent="0.25">
      <c r="A59" s="36"/>
      <c r="B59" s="15"/>
      <c r="C59" s="180"/>
      <c r="D59" s="30">
        <v>-7.0000000000000007E-2</v>
      </c>
      <c r="E59" s="67"/>
      <c r="F59" s="67"/>
      <c r="G59" s="72"/>
      <c r="H59" s="61"/>
      <c r="I59" s="107"/>
      <c r="J59" s="104"/>
      <c r="K59" s="82"/>
      <c r="L59" s="93"/>
      <c r="M59" s="107"/>
      <c r="N59" s="67"/>
      <c r="O59" s="107"/>
      <c r="P59" s="67"/>
      <c r="Q59" s="82"/>
      <c r="R59" s="67"/>
      <c r="S59" s="378"/>
      <c r="T59" s="379"/>
      <c r="U59" s="364"/>
      <c r="V59" s="197"/>
      <c r="W59" s="173"/>
      <c r="X59" s="403"/>
      <c r="Y59" s="403"/>
      <c r="Z59" s="130">
        <v>105.39</v>
      </c>
      <c r="AA59" s="224"/>
    </row>
    <row r="60" spans="1:27" s="223" customFormat="1" ht="27" customHeight="1" x14ac:dyDescent="0.25">
      <c r="A60" s="36"/>
      <c r="B60" s="15"/>
      <c r="C60" s="180"/>
      <c r="D60" s="30"/>
      <c r="E60" s="67"/>
      <c r="F60" s="67"/>
      <c r="G60" s="72"/>
      <c r="H60" s="61"/>
      <c r="I60" s="107" t="s">
        <v>172</v>
      </c>
      <c r="J60" s="104">
        <v>-1900</v>
      </c>
      <c r="K60" s="82"/>
      <c r="L60" s="93"/>
      <c r="M60" s="107"/>
      <c r="N60" s="67"/>
      <c r="O60" s="107" t="s">
        <v>82</v>
      </c>
      <c r="P60" s="67">
        <v>12200</v>
      </c>
      <c r="Q60" s="82"/>
      <c r="R60" s="67"/>
      <c r="S60" s="378"/>
      <c r="T60" s="379"/>
      <c r="U60" s="364"/>
      <c r="V60" s="197"/>
      <c r="W60" s="173"/>
      <c r="X60" s="403"/>
      <c r="Y60" s="403"/>
      <c r="Z60" s="130"/>
      <c r="AA60" s="224"/>
    </row>
    <row r="61" spans="1:27" s="223" customFormat="1" ht="27" customHeight="1" x14ac:dyDescent="0.25">
      <c r="A61" s="36">
        <v>27</v>
      </c>
      <c r="B61" s="19" t="s">
        <v>134</v>
      </c>
      <c r="C61" s="180">
        <v>-2.8000000000000001E-2</v>
      </c>
      <c r="D61" s="30">
        <v>1E-3</v>
      </c>
      <c r="E61" s="67">
        <v>1000</v>
      </c>
      <c r="F61" s="67">
        <v>-46700</v>
      </c>
      <c r="G61" s="72">
        <f>SUM(E61:F61)</f>
        <v>-45700</v>
      </c>
      <c r="H61" s="61"/>
      <c r="I61" s="107" t="s">
        <v>168</v>
      </c>
      <c r="J61" s="103">
        <v>-700</v>
      </c>
      <c r="K61" s="82">
        <f>SUM(J59:J61)</f>
        <v>-2600</v>
      </c>
      <c r="L61" s="387"/>
      <c r="M61" s="108" t="s">
        <v>172</v>
      </c>
      <c r="N61" s="67">
        <v>3100</v>
      </c>
      <c r="O61" s="108" t="s">
        <v>85</v>
      </c>
      <c r="P61" s="67">
        <v>100</v>
      </c>
      <c r="Q61" s="225">
        <f>SUM(N59:N61)+SUM(P59:P61)+L61</f>
        <v>15400</v>
      </c>
      <c r="R61" s="67">
        <v>-32900</v>
      </c>
      <c r="S61" s="378">
        <v>4509000</v>
      </c>
      <c r="T61" s="379">
        <v>3914700</v>
      </c>
      <c r="U61" s="364">
        <v>3914200</v>
      </c>
      <c r="V61" s="415">
        <v>-9.2999999999999999E-2</v>
      </c>
      <c r="W61" s="398">
        <v>-6.5000000000000002E-2</v>
      </c>
      <c r="X61" s="403">
        <v>-4.4999999999999998E-2</v>
      </c>
      <c r="Y61" s="403">
        <v>1.4999999999999999E-2</v>
      </c>
      <c r="Z61" s="130">
        <v>106.05</v>
      </c>
      <c r="AA61" s="224"/>
    </row>
    <row r="62" spans="1:27" s="223" customFormat="1" ht="27" customHeight="1" x14ac:dyDescent="0.25">
      <c r="A62" s="39"/>
      <c r="B62" s="15"/>
      <c r="C62" s="64"/>
      <c r="D62" s="139">
        <v>-6.5000000000000002E-2</v>
      </c>
      <c r="E62" s="70"/>
      <c r="F62" s="70"/>
      <c r="G62" s="76"/>
      <c r="H62" s="126"/>
      <c r="I62" s="123"/>
      <c r="J62" s="104"/>
      <c r="K62" s="78"/>
      <c r="L62" s="105"/>
      <c r="M62" s="107"/>
      <c r="N62" s="70"/>
      <c r="O62" s="107" t="s">
        <v>48</v>
      </c>
      <c r="P62" s="70">
        <v>2500</v>
      </c>
      <c r="Q62" s="112"/>
      <c r="R62" s="70"/>
      <c r="S62" s="367"/>
      <c r="T62" s="368"/>
      <c r="U62" s="366"/>
      <c r="V62" s="402"/>
      <c r="W62" s="174"/>
      <c r="X62" s="412"/>
      <c r="Y62" s="409"/>
      <c r="Z62" s="128">
        <v>105.22</v>
      </c>
      <c r="AA62" s="224"/>
    </row>
    <row r="63" spans="1:27" s="223" customFormat="1" ht="27" customHeight="1" x14ac:dyDescent="0.25">
      <c r="A63" s="36"/>
      <c r="B63" s="15"/>
      <c r="C63" s="65"/>
      <c r="D63" s="30"/>
      <c r="E63" s="67"/>
      <c r="F63" s="67"/>
      <c r="G63" s="72"/>
      <c r="H63" s="191"/>
      <c r="I63" s="107"/>
      <c r="J63" s="104"/>
      <c r="K63" s="82"/>
      <c r="L63" s="93"/>
      <c r="M63" s="107"/>
      <c r="N63" s="67"/>
      <c r="O63" s="107" t="s">
        <v>88</v>
      </c>
      <c r="P63" s="67">
        <v>2000</v>
      </c>
      <c r="Q63" s="113"/>
      <c r="R63" s="67"/>
      <c r="S63" s="358"/>
      <c r="T63" s="363"/>
      <c r="U63" s="359"/>
      <c r="V63" s="404"/>
      <c r="W63" s="173"/>
      <c r="X63" s="408"/>
      <c r="Y63" s="403"/>
      <c r="Z63" s="130"/>
      <c r="AA63" s="224"/>
    </row>
    <row r="64" spans="1:27" s="223" customFormat="1" ht="27" customHeight="1" x14ac:dyDescent="0.25">
      <c r="A64" s="37">
        <v>28</v>
      </c>
      <c r="B64" s="19" t="s">
        <v>135</v>
      </c>
      <c r="C64" s="169">
        <v>-2.5999999999999999E-2</v>
      </c>
      <c r="D64" s="177">
        <v>1E-3</v>
      </c>
      <c r="E64" s="63">
        <v>900</v>
      </c>
      <c r="F64" s="63">
        <v>1100</v>
      </c>
      <c r="G64" s="73">
        <f>SUM(E64:F64)</f>
        <v>2000</v>
      </c>
      <c r="H64" s="60"/>
      <c r="I64" s="108" t="s">
        <v>128</v>
      </c>
      <c r="J64" s="103">
        <v>-400</v>
      </c>
      <c r="K64" s="86">
        <f>SUM(J62:J64)</f>
        <v>-400</v>
      </c>
      <c r="L64" s="87"/>
      <c r="M64" s="108"/>
      <c r="N64" s="63"/>
      <c r="O64" s="108" t="s">
        <v>85</v>
      </c>
      <c r="P64" s="63">
        <v>400</v>
      </c>
      <c r="Q64" s="225">
        <f>SUM(N62:N64)+SUM(P62:P64)</f>
        <v>4900</v>
      </c>
      <c r="R64" s="63">
        <v>6500</v>
      </c>
      <c r="S64" s="360">
        <v>4515500</v>
      </c>
      <c r="T64" s="361">
        <v>3924200</v>
      </c>
      <c r="U64" s="362">
        <v>3923800</v>
      </c>
      <c r="V64" s="405">
        <v>-0.09</v>
      </c>
      <c r="W64" s="397">
        <v>-6.5000000000000002E-2</v>
      </c>
      <c r="X64" s="406">
        <v>-5.5E-2</v>
      </c>
      <c r="Y64" s="407">
        <v>0.02</v>
      </c>
      <c r="Z64" s="129">
        <v>105.68</v>
      </c>
      <c r="AA64" s="224"/>
    </row>
    <row r="65" spans="1:28" s="223" customFormat="1" ht="27" customHeight="1" x14ac:dyDescent="0.25">
      <c r="A65" s="36"/>
      <c r="B65" s="15"/>
      <c r="C65" s="180"/>
      <c r="D65" s="30">
        <v>-6.5000000000000002E-2</v>
      </c>
      <c r="E65" s="67"/>
      <c r="F65" s="67"/>
      <c r="G65" s="72"/>
      <c r="H65" s="61"/>
      <c r="I65" s="107"/>
      <c r="J65" s="104"/>
      <c r="K65" s="82"/>
      <c r="L65" s="93"/>
      <c r="M65" s="107"/>
      <c r="N65" s="67"/>
      <c r="O65" s="107"/>
      <c r="P65" s="67"/>
      <c r="Q65" s="82"/>
      <c r="R65" s="67"/>
      <c r="S65" s="378"/>
      <c r="T65" s="379"/>
      <c r="U65" s="364"/>
      <c r="V65" s="197"/>
      <c r="W65" s="173"/>
      <c r="X65" s="403"/>
      <c r="Y65" s="403"/>
      <c r="Z65" s="130">
        <v>104.81</v>
      </c>
      <c r="AA65" s="224"/>
    </row>
    <row r="66" spans="1:28" s="223" customFormat="1" ht="27" customHeight="1" x14ac:dyDescent="0.25">
      <c r="A66" s="36"/>
      <c r="B66" s="15"/>
      <c r="C66" s="180"/>
      <c r="D66" s="30"/>
      <c r="E66" s="67"/>
      <c r="F66" s="67"/>
      <c r="G66" s="72"/>
      <c r="H66" s="61"/>
      <c r="I66" s="107" t="s">
        <v>168</v>
      </c>
      <c r="J66" s="104">
        <v>-100</v>
      </c>
      <c r="K66" s="82"/>
      <c r="L66" s="93"/>
      <c r="M66" s="107"/>
      <c r="N66" s="67"/>
      <c r="O66" s="107" t="s">
        <v>178</v>
      </c>
      <c r="P66" s="67">
        <v>25000</v>
      </c>
      <c r="Q66" s="82"/>
      <c r="R66" s="67"/>
      <c r="S66" s="378"/>
      <c r="T66" s="379"/>
      <c r="U66" s="364"/>
      <c r="V66" s="197"/>
      <c r="W66" s="173"/>
      <c r="X66" s="403"/>
      <c r="Y66" s="403"/>
      <c r="Z66" s="130"/>
      <c r="AA66" s="224"/>
    </row>
    <row r="67" spans="1:28" s="223" customFormat="1" ht="27" customHeight="1" x14ac:dyDescent="0.25">
      <c r="A67" s="37">
        <v>29</v>
      </c>
      <c r="B67" s="19" t="s">
        <v>127</v>
      </c>
      <c r="C67" s="169">
        <v>-2.3E-2</v>
      </c>
      <c r="D67" s="177">
        <v>1E-3</v>
      </c>
      <c r="E67" s="63">
        <v>-300</v>
      </c>
      <c r="F67" s="63">
        <v>6700</v>
      </c>
      <c r="G67" s="73">
        <f>SUM(E67:F67)</f>
        <v>6400</v>
      </c>
      <c r="H67" s="60"/>
      <c r="I67" s="108" t="s">
        <v>173</v>
      </c>
      <c r="J67" s="103">
        <v>-100</v>
      </c>
      <c r="K67" s="86">
        <f>SUM(J65:J67)</f>
        <v>-200</v>
      </c>
      <c r="L67" s="87"/>
      <c r="M67" s="108"/>
      <c r="N67" s="63"/>
      <c r="O67" s="108" t="s">
        <v>85</v>
      </c>
      <c r="P67" s="103">
        <v>700</v>
      </c>
      <c r="Q67" s="225">
        <f>SUM(N65:N67)+SUM(P65:P67)</f>
        <v>25700</v>
      </c>
      <c r="R67" s="63">
        <v>31900</v>
      </c>
      <c r="S67" s="360">
        <v>4545800</v>
      </c>
      <c r="T67" s="361">
        <v>3949600</v>
      </c>
      <c r="U67" s="362">
        <v>3949200</v>
      </c>
      <c r="V67" s="405">
        <v>-0.09</v>
      </c>
      <c r="W67" s="397">
        <v>-6.5000000000000002E-2</v>
      </c>
      <c r="X67" s="407">
        <v>-5.5E-2</v>
      </c>
      <c r="Y67" s="407">
        <v>1.4999999999999999E-2</v>
      </c>
      <c r="Z67" s="129">
        <v>105.24</v>
      </c>
      <c r="AA67" s="224"/>
    </row>
    <row r="68" spans="1:28" s="223" customFormat="1" ht="27" customHeight="1" x14ac:dyDescent="0.25">
      <c r="A68" s="36"/>
      <c r="B68" s="15"/>
      <c r="C68" s="180"/>
      <c r="D68" s="30">
        <v>-0.06</v>
      </c>
      <c r="E68" s="67"/>
      <c r="F68" s="67"/>
      <c r="G68" s="72"/>
      <c r="H68" s="61"/>
      <c r="I68" s="107"/>
      <c r="J68" s="104"/>
      <c r="K68" s="82"/>
      <c r="L68" s="93"/>
      <c r="M68" s="107"/>
      <c r="N68" s="67"/>
      <c r="O68" s="107"/>
      <c r="P68" s="67"/>
      <c r="Q68" s="82"/>
      <c r="R68" s="67"/>
      <c r="S68" s="378"/>
      <c r="T68" s="379"/>
      <c r="U68" s="364"/>
      <c r="V68" s="197"/>
      <c r="W68" s="173"/>
      <c r="X68" s="403"/>
      <c r="Y68" s="403"/>
      <c r="Z68" s="130">
        <v>104.92</v>
      </c>
      <c r="AA68" s="224"/>
    </row>
    <row r="69" spans="1:28" s="223" customFormat="1" ht="27" customHeight="1" x14ac:dyDescent="0.25">
      <c r="A69" s="36"/>
      <c r="B69" s="15"/>
      <c r="C69" s="180"/>
      <c r="D69" s="30"/>
      <c r="E69" s="67"/>
      <c r="F69" s="67"/>
      <c r="G69" s="72"/>
      <c r="H69" s="61"/>
      <c r="I69" s="107" t="s">
        <v>168</v>
      </c>
      <c r="J69" s="104">
        <v>-100</v>
      </c>
      <c r="K69" s="82"/>
      <c r="L69" s="93"/>
      <c r="M69" s="107"/>
      <c r="N69" s="67"/>
      <c r="O69" s="107" t="s">
        <v>82</v>
      </c>
      <c r="P69" s="67">
        <v>8100</v>
      </c>
      <c r="Q69" s="82"/>
      <c r="R69" s="67"/>
      <c r="S69" s="378"/>
      <c r="T69" s="379"/>
      <c r="U69" s="364"/>
      <c r="V69" s="197"/>
      <c r="W69" s="173"/>
      <c r="X69" s="403"/>
      <c r="Y69" s="403"/>
      <c r="Z69" s="130"/>
      <c r="AA69" s="224"/>
    </row>
    <row r="70" spans="1:28" s="223" customFormat="1" ht="27" customHeight="1" x14ac:dyDescent="0.25">
      <c r="A70" s="37">
        <v>30</v>
      </c>
      <c r="B70" s="19" t="s">
        <v>130</v>
      </c>
      <c r="C70" s="169">
        <v>-0.02</v>
      </c>
      <c r="D70" s="177">
        <v>1E-3</v>
      </c>
      <c r="E70" s="63">
        <v>-200</v>
      </c>
      <c r="F70" s="63">
        <v>4400</v>
      </c>
      <c r="G70" s="73">
        <f>SUM(E70:F70)</f>
        <v>4200</v>
      </c>
      <c r="H70" s="60"/>
      <c r="I70" s="108" t="s">
        <v>86</v>
      </c>
      <c r="J70" s="103">
        <v>100</v>
      </c>
      <c r="K70" s="86">
        <f>SUM(J68:J70)</f>
        <v>0</v>
      </c>
      <c r="L70" s="390"/>
      <c r="M70" s="108"/>
      <c r="N70" s="63"/>
      <c r="O70" s="108" t="s">
        <v>77</v>
      </c>
      <c r="P70" s="63">
        <v>900</v>
      </c>
      <c r="Q70" s="225">
        <f>SUM(N68:N70)+SUM(P68:P70)+L70</f>
        <v>9000</v>
      </c>
      <c r="R70" s="63">
        <v>13200</v>
      </c>
      <c r="S70" s="360">
        <v>4559000</v>
      </c>
      <c r="T70" s="361">
        <v>3944900</v>
      </c>
      <c r="U70" s="362">
        <v>3944800</v>
      </c>
      <c r="V70" s="410">
        <v>-8.7999999999999995E-2</v>
      </c>
      <c r="W70" s="396">
        <v>-6.5000000000000002E-2</v>
      </c>
      <c r="X70" s="407">
        <v>-5.5E-2</v>
      </c>
      <c r="Y70" s="407">
        <v>1.4999999999999999E-2</v>
      </c>
      <c r="Z70" s="129">
        <v>105.3</v>
      </c>
      <c r="AA70" s="224"/>
    </row>
    <row r="71" spans="1:28" s="223" customFormat="1" ht="27" customHeight="1" x14ac:dyDescent="0.25">
      <c r="A71" s="36"/>
      <c r="B71" s="15"/>
      <c r="C71" s="180"/>
      <c r="D71" s="30">
        <v>-0.06</v>
      </c>
      <c r="E71" s="67"/>
      <c r="F71" s="67"/>
      <c r="G71" s="72"/>
      <c r="H71" s="61"/>
      <c r="I71" s="107"/>
      <c r="J71" s="104"/>
      <c r="K71" s="82"/>
      <c r="L71" s="93"/>
      <c r="M71" s="107"/>
      <c r="N71" s="67"/>
      <c r="O71" s="107"/>
      <c r="P71" s="67"/>
      <c r="Q71" s="82"/>
      <c r="R71" s="67"/>
      <c r="S71" s="378"/>
      <c r="T71" s="379"/>
      <c r="U71" s="364"/>
      <c r="V71" s="197"/>
      <c r="W71" s="173"/>
      <c r="X71" s="403"/>
      <c r="Y71" s="403"/>
      <c r="Z71" s="130">
        <v>104.2</v>
      </c>
      <c r="AA71" s="224"/>
    </row>
    <row r="72" spans="1:28" s="223" customFormat="1" ht="27" customHeight="1" x14ac:dyDescent="0.25">
      <c r="A72" s="36"/>
      <c r="B72" s="15"/>
      <c r="C72" s="180"/>
      <c r="D72" s="30"/>
      <c r="E72" s="67"/>
      <c r="F72" s="67"/>
      <c r="G72" s="72"/>
      <c r="H72" s="61"/>
      <c r="I72" s="107"/>
      <c r="J72" s="104"/>
      <c r="K72" s="82"/>
      <c r="L72" s="93"/>
      <c r="M72" s="107"/>
      <c r="N72" s="67"/>
      <c r="O72" s="107" t="s">
        <v>168</v>
      </c>
      <c r="P72" s="67">
        <v>6000</v>
      </c>
      <c r="Q72" s="82"/>
      <c r="R72" s="67"/>
      <c r="S72" s="378"/>
      <c r="T72" s="379"/>
      <c r="U72" s="364"/>
      <c r="V72" s="197"/>
      <c r="W72" s="173"/>
      <c r="X72" s="403"/>
      <c r="Y72" s="403"/>
      <c r="Z72" s="130"/>
      <c r="AA72" s="224"/>
    </row>
    <row r="73" spans="1:28" s="223" customFormat="1" ht="27" customHeight="1" thickBot="1" x14ac:dyDescent="0.3">
      <c r="A73" s="37">
        <v>31</v>
      </c>
      <c r="B73" s="19" t="s">
        <v>133</v>
      </c>
      <c r="C73" s="169">
        <v>-2.1000000000000001E-2</v>
      </c>
      <c r="D73" s="177">
        <v>1E-3</v>
      </c>
      <c r="E73" s="63">
        <v>400</v>
      </c>
      <c r="F73" s="63">
        <v>10300</v>
      </c>
      <c r="G73" s="73">
        <f>SUM(E73:F73)</f>
        <v>10700</v>
      </c>
      <c r="H73" s="60"/>
      <c r="I73" s="108" t="s">
        <v>168</v>
      </c>
      <c r="J73" s="103">
        <v>-4200</v>
      </c>
      <c r="K73" s="86">
        <f>SUM(J71:J73)</f>
        <v>-4200</v>
      </c>
      <c r="L73" s="87"/>
      <c r="M73" s="108"/>
      <c r="N73" s="63"/>
      <c r="O73" s="108" t="s">
        <v>85</v>
      </c>
      <c r="P73" s="103">
        <v>800</v>
      </c>
      <c r="Q73" s="225">
        <f>SUM(N71:N73)+SUM(P71:P73)</f>
        <v>6800</v>
      </c>
      <c r="R73" s="63">
        <v>13300</v>
      </c>
      <c r="S73" s="360">
        <v>4574500</v>
      </c>
      <c r="T73" s="361">
        <v>3943900</v>
      </c>
      <c r="U73" s="362">
        <v>3943800</v>
      </c>
      <c r="V73" s="405">
        <v>-8.7999999999999995E-2</v>
      </c>
      <c r="W73" s="397">
        <v>-6.5000000000000002E-2</v>
      </c>
      <c r="X73" s="407">
        <v>-0.06</v>
      </c>
      <c r="Y73" s="407">
        <v>0.01</v>
      </c>
      <c r="Z73" s="129">
        <v>104.83</v>
      </c>
      <c r="AA73" s="224"/>
    </row>
    <row r="74" spans="1:28" ht="22.5" customHeight="1" x14ac:dyDescent="0.2">
      <c r="A74" s="291" t="s">
        <v>183</v>
      </c>
      <c r="B74" s="239"/>
      <c r="C74" s="240"/>
      <c r="D74" s="241"/>
      <c r="E74" s="233"/>
      <c r="F74" s="242"/>
      <c r="G74" s="242"/>
      <c r="H74" s="243"/>
      <c r="I74" s="233" t="s">
        <v>48</v>
      </c>
      <c r="J74" s="244"/>
      <c r="K74" s="245"/>
      <c r="L74" s="246"/>
      <c r="M74" s="235" t="s">
        <v>51</v>
      </c>
      <c r="N74" s="236"/>
      <c r="O74" s="235" t="s">
        <v>51</v>
      </c>
      <c r="P74" s="236"/>
      <c r="Q74" s="237" t="s">
        <v>50</v>
      </c>
      <c r="R74" s="247"/>
      <c r="S74" s="276"/>
      <c r="T74" s="249"/>
      <c r="U74" s="245"/>
      <c r="V74" s="250"/>
      <c r="W74" s="251"/>
      <c r="X74" s="252"/>
      <c r="Y74" s="253"/>
      <c r="Z74" s="254"/>
      <c r="AA74" s="222"/>
      <c r="AB74" s="222"/>
    </row>
    <row r="75" spans="1:28" ht="20.25" customHeight="1" thickBot="1" x14ac:dyDescent="0.25">
      <c r="A75" s="399" t="s">
        <v>184</v>
      </c>
      <c r="B75" s="255"/>
      <c r="C75" s="256">
        <f>AVERAGE(C8:C73)</f>
        <v>-2.7809523809523819E-2</v>
      </c>
      <c r="D75" s="257"/>
      <c r="E75" s="238">
        <v>-6207</v>
      </c>
      <c r="F75" s="238">
        <v>-245266</v>
      </c>
      <c r="G75" s="238">
        <v>-251473</v>
      </c>
      <c r="H75" s="258"/>
      <c r="I75" s="432">
        <v>70815</v>
      </c>
      <c r="J75" s="433"/>
      <c r="K75" s="259"/>
      <c r="L75" s="260"/>
      <c r="M75" s="429">
        <v>1161</v>
      </c>
      <c r="N75" s="430"/>
      <c r="O75" s="429">
        <v>148666</v>
      </c>
      <c r="P75" s="430"/>
      <c r="Q75" s="261">
        <v>149827</v>
      </c>
      <c r="R75" s="262"/>
      <c r="S75" s="392"/>
      <c r="T75" s="264"/>
      <c r="U75" s="265"/>
      <c r="V75" s="266">
        <f t="shared" ref="V75:Y75" si="0">AVERAGE(V10:V73)</f>
        <v>-9.4476190476190505E-2</v>
      </c>
      <c r="W75" s="267">
        <f t="shared" si="0"/>
        <v>-6.4999999999999974E-2</v>
      </c>
      <c r="X75" s="268">
        <f t="shared" si="0"/>
        <v>-5.0952380952380978E-2</v>
      </c>
      <c r="Y75" s="268">
        <f t="shared" si="0"/>
        <v>2.014285714285715E-2</v>
      </c>
      <c r="Z75" s="269">
        <f>AVERAGE(Z8:Z73)</f>
        <v>106.78119047619046</v>
      </c>
      <c r="AA75" s="222"/>
      <c r="AB75" s="222"/>
    </row>
    <row r="76" spans="1:28" ht="21.75" customHeight="1" x14ac:dyDescent="0.2">
      <c r="A76" s="291" t="s">
        <v>183</v>
      </c>
      <c r="B76" s="239"/>
      <c r="C76" s="232"/>
      <c r="D76" s="241"/>
      <c r="E76" s="270" t="s">
        <v>52</v>
      </c>
      <c r="F76" s="271"/>
      <c r="G76" s="243"/>
      <c r="H76" s="272"/>
      <c r="I76" s="234" t="s">
        <v>49</v>
      </c>
      <c r="J76" s="244"/>
      <c r="K76" s="245"/>
      <c r="L76" s="273"/>
      <c r="M76" s="235" t="s">
        <v>52</v>
      </c>
      <c r="N76" s="236"/>
      <c r="O76" s="235" t="s">
        <v>52</v>
      </c>
      <c r="P76" s="236"/>
      <c r="Q76" s="237" t="s">
        <v>53</v>
      </c>
      <c r="R76" s="274"/>
      <c r="S76" s="275"/>
      <c r="T76" s="249"/>
      <c r="U76" s="276"/>
      <c r="V76" s="277"/>
      <c r="W76" s="278"/>
      <c r="X76" s="279"/>
      <c r="Y76" s="277"/>
      <c r="Z76" s="280"/>
      <c r="AA76" s="222"/>
      <c r="AB76" s="222"/>
    </row>
    <row r="77" spans="1:28" ht="21" customHeight="1" thickBot="1" x14ac:dyDescent="0.25">
      <c r="A77" s="399" t="s">
        <v>185</v>
      </c>
      <c r="B77" s="255"/>
      <c r="C77" s="256">
        <v>-2.8366666666666682E-2</v>
      </c>
      <c r="D77" s="257"/>
      <c r="E77" s="324">
        <v>1138986</v>
      </c>
      <c r="F77" s="281"/>
      <c r="G77" s="258"/>
      <c r="H77" s="282"/>
      <c r="I77" s="432">
        <v>135124</v>
      </c>
      <c r="J77" s="433"/>
      <c r="K77" s="259"/>
      <c r="L77" s="260"/>
      <c r="M77" s="429">
        <v>3061</v>
      </c>
      <c r="N77" s="430"/>
      <c r="O77" s="424">
        <v>1625604</v>
      </c>
      <c r="P77" s="425"/>
      <c r="Q77" s="283">
        <v>1628665</v>
      </c>
      <c r="R77" s="284"/>
      <c r="S77" s="285"/>
      <c r="T77" s="264"/>
      <c r="U77" s="286"/>
      <c r="V77" s="287"/>
      <c r="W77" s="288"/>
      <c r="X77" s="287"/>
      <c r="Y77" s="287"/>
      <c r="Z77" s="289"/>
      <c r="AA77" s="222"/>
      <c r="AB77" s="222"/>
    </row>
    <row r="78" spans="1:28" ht="15" customHeight="1" x14ac:dyDescent="0.15">
      <c r="A78" s="292"/>
      <c r="B78" s="292"/>
      <c r="C78" s="292"/>
      <c r="D78" s="292"/>
      <c r="E78" s="293" t="s">
        <v>36</v>
      </c>
      <c r="F78" s="294">
        <v>0.75</v>
      </c>
      <c r="G78" s="295" t="s">
        <v>144</v>
      </c>
      <c r="H78" s="292"/>
      <c r="I78" s="292"/>
      <c r="J78" s="296" t="s">
        <v>145</v>
      </c>
      <c r="K78" s="45">
        <v>1.4750000000000001</v>
      </c>
      <c r="L78" s="295" t="s">
        <v>146</v>
      </c>
      <c r="M78" s="297"/>
      <c r="N78" s="292"/>
      <c r="O78" s="400" t="s">
        <v>186</v>
      </c>
      <c r="P78" s="300"/>
      <c r="Q78" s="298"/>
      <c r="R78" s="298"/>
      <c r="S78" s="300"/>
      <c r="T78" s="300"/>
      <c r="U78" s="300" t="s">
        <v>187</v>
      </c>
      <c r="V78" s="301"/>
      <c r="W78" s="302"/>
      <c r="X78" s="302"/>
      <c r="Y78" s="332"/>
      <c r="Z78" s="292"/>
      <c r="AA78" s="222"/>
      <c r="AB78" s="222"/>
    </row>
    <row r="79" spans="1:28" ht="15" customHeight="1" x14ac:dyDescent="0.15">
      <c r="A79" s="292"/>
      <c r="B79" s="292"/>
      <c r="C79" s="292"/>
      <c r="D79" s="292"/>
      <c r="E79" s="292"/>
      <c r="F79" s="294">
        <v>0.5</v>
      </c>
      <c r="G79" s="295" t="s">
        <v>149</v>
      </c>
      <c r="H79" s="292"/>
      <c r="I79" s="292"/>
      <c r="J79" s="296" t="s">
        <v>150</v>
      </c>
      <c r="K79" s="42">
        <v>1.05</v>
      </c>
      <c r="L79" s="295" t="s">
        <v>198</v>
      </c>
      <c r="M79" s="292"/>
      <c r="N79" s="292"/>
      <c r="O79" s="298" t="s">
        <v>189</v>
      </c>
      <c r="P79" s="300"/>
      <c r="Q79" s="298"/>
      <c r="R79" s="298"/>
      <c r="S79" s="303"/>
      <c r="T79" s="303"/>
      <c r="U79" s="295" t="s">
        <v>190</v>
      </c>
      <c r="V79" s="335"/>
      <c r="W79" s="304"/>
      <c r="X79" s="304"/>
      <c r="Y79" s="393"/>
      <c r="Z79" s="292"/>
      <c r="AA79" s="222"/>
      <c r="AB79" s="222"/>
    </row>
    <row r="80" spans="1:28" ht="15" customHeight="1" x14ac:dyDescent="0.15">
      <c r="A80" s="292"/>
      <c r="B80" s="292"/>
      <c r="C80" s="292"/>
      <c r="D80" s="292"/>
      <c r="E80" s="292"/>
      <c r="F80" s="294">
        <v>0.3</v>
      </c>
      <c r="G80" s="295" t="s">
        <v>153</v>
      </c>
      <c r="H80" s="292"/>
      <c r="I80" s="292"/>
      <c r="J80" s="296"/>
      <c r="K80" s="42"/>
      <c r="L80" s="295"/>
      <c r="M80" s="292"/>
      <c r="N80" s="325"/>
      <c r="O80" s="292" t="s">
        <v>223</v>
      </c>
      <c r="P80" s="300"/>
      <c r="Q80" s="307"/>
      <c r="R80" s="308"/>
      <c r="S80" s="303"/>
      <c r="T80" s="303"/>
      <c r="U80" s="309" t="s">
        <v>191</v>
      </c>
      <c r="V80" s="301"/>
      <c r="W80" s="302"/>
      <c r="X80" s="302"/>
      <c r="Y80" s="305"/>
      <c r="Z80" s="292"/>
      <c r="AA80" s="222"/>
      <c r="AB80" s="222"/>
    </row>
    <row r="81" spans="1:27" ht="15" customHeight="1" x14ac:dyDescent="0.15">
      <c r="A81" s="22"/>
      <c r="B81" s="22"/>
      <c r="C81" s="22"/>
      <c r="D81" s="22"/>
      <c r="J81" s="431"/>
      <c r="K81" s="431"/>
      <c r="L81" s="25"/>
      <c r="M81" s="28"/>
      <c r="N81" s="325"/>
      <c r="O81" s="300" t="s">
        <v>192</v>
      </c>
      <c r="P81" s="337"/>
      <c r="Q81" s="338"/>
      <c r="R81" s="338"/>
      <c r="S81" s="34"/>
      <c r="T81" s="29"/>
      <c r="V81" s="146"/>
      <c r="W81" s="162"/>
      <c r="X81" s="162"/>
      <c r="Y81" s="162"/>
      <c r="Z81" s="162"/>
      <c r="AA81" s="164"/>
    </row>
    <row r="82" spans="1:27" x14ac:dyDescent="0.15">
      <c r="A82" s="339"/>
      <c r="B82" s="22"/>
      <c r="C82" s="22"/>
      <c r="D82" s="22"/>
      <c r="K82" s="23"/>
      <c r="L82" s="340"/>
      <c r="M82" s="28"/>
      <c r="N82" s="325"/>
      <c r="O82" s="22"/>
      <c r="P82" s="27"/>
      <c r="Q82" s="25"/>
      <c r="R82" s="28"/>
      <c r="S82" s="34"/>
      <c r="T82" s="29"/>
      <c r="V82" s="146"/>
      <c r="W82" s="162"/>
      <c r="X82" s="162"/>
      <c r="Y82" s="162"/>
      <c r="Z82" s="162"/>
      <c r="AA82" s="163"/>
    </row>
    <row r="83" spans="1:27" x14ac:dyDescent="0.15">
      <c r="C83" s="1"/>
      <c r="J83" s="4"/>
      <c r="K83" s="23"/>
      <c r="N83" s="325"/>
      <c r="O83" s="34"/>
    </row>
    <row r="84" spans="1:27" ht="14.25" x14ac:dyDescent="0.15">
      <c r="C84" s="50"/>
      <c r="D84" s="22"/>
      <c r="N84" s="325"/>
      <c r="P84" s="24"/>
      <c r="Q84" s="25"/>
      <c r="R84" s="26"/>
      <c r="S84" s="22"/>
    </row>
    <row r="85" spans="1:27" ht="14.25" x14ac:dyDescent="0.15">
      <c r="C85" s="50"/>
      <c r="E85" s="22"/>
      <c r="I85" s="29"/>
      <c r="O85" s="41"/>
    </row>
    <row r="86" spans="1:27" ht="14.25" x14ac:dyDescent="0.15">
      <c r="C86" s="50"/>
      <c r="E86" s="23"/>
      <c r="F86" s="27"/>
      <c r="G86" s="25"/>
      <c r="H86" s="28"/>
      <c r="I86" s="29"/>
    </row>
    <row r="87" spans="1:27" ht="14.25" x14ac:dyDescent="0.15">
      <c r="C87" s="50"/>
      <c r="E87" s="22"/>
      <c r="F87" s="27"/>
      <c r="G87" s="25"/>
      <c r="H87" s="28"/>
      <c r="I87" s="34"/>
    </row>
    <row r="88" spans="1:27" ht="14.25" x14ac:dyDescent="0.15">
      <c r="C88" s="51"/>
      <c r="E88" s="34"/>
      <c r="F88" s="27"/>
      <c r="G88" s="25"/>
      <c r="H88" s="28"/>
      <c r="I88" s="34"/>
    </row>
    <row r="89" spans="1:27" ht="14.25" x14ac:dyDescent="0.15">
      <c r="C89" s="52"/>
      <c r="E89" s="35"/>
      <c r="F89" s="27"/>
      <c r="G89" s="25"/>
      <c r="H89" s="28"/>
      <c r="I89" s="29"/>
    </row>
    <row r="90" spans="1:27" ht="14.25" x14ac:dyDescent="0.15">
      <c r="C90" s="52"/>
    </row>
    <row r="91" spans="1:27" ht="14.25" x14ac:dyDescent="0.15">
      <c r="C91" s="52"/>
    </row>
    <row r="92" spans="1:27" ht="14.25" x14ac:dyDescent="0.15">
      <c r="C92" s="52"/>
    </row>
    <row r="93" spans="1:27" ht="14.25" x14ac:dyDescent="0.15">
      <c r="C93" s="52"/>
    </row>
    <row r="94" spans="1:27" ht="14.25" x14ac:dyDescent="0.15">
      <c r="C94" s="50"/>
    </row>
    <row r="95" spans="1:27" ht="14.25" x14ac:dyDescent="0.15">
      <c r="C95" s="50"/>
    </row>
    <row r="96" spans="1:27" ht="14.25" x14ac:dyDescent="0.15">
      <c r="C96" s="50"/>
    </row>
    <row r="97" spans="3:3" ht="14.25" x14ac:dyDescent="0.15">
      <c r="C97" s="50"/>
    </row>
    <row r="98" spans="3:3" ht="14.25" x14ac:dyDescent="0.15">
      <c r="C98" s="50"/>
    </row>
    <row r="99" spans="3:3" ht="14.25" x14ac:dyDescent="0.15">
      <c r="C99" s="50"/>
    </row>
    <row r="100" spans="3:3" ht="14.25" x14ac:dyDescent="0.15">
      <c r="C100" s="50"/>
    </row>
    <row r="101" spans="3:3" ht="14.25" x14ac:dyDescent="0.15">
      <c r="C101" s="50"/>
    </row>
    <row r="102" spans="3:3" ht="14.25" x14ac:dyDescent="0.15">
      <c r="C102" s="50"/>
    </row>
    <row r="103" spans="3:3" ht="14.25" x14ac:dyDescent="0.15">
      <c r="C103" s="50"/>
    </row>
    <row r="104" spans="3:3" ht="14.25" x14ac:dyDescent="0.15">
      <c r="C104" s="50"/>
    </row>
    <row r="105" spans="3:3" ht="14.25" x14ac:dyDescent="0.15">
      <c r="C105" s="50"/>
    </row>
    <row r="106" spans="3:3" ht="14.25" x14ac:dyDescent="0.15">
      <c r="C106" s="50"/>
    </row>
    <row r="107" spans="3:3" ht="14.25" x14ac:dyDescent="0.15">
      <c r="C107" s="50"/>
    </row>
    <row r="108" spans="3:3" ht="14.25" x14ac:dyDescent="0.15">
      <c r="C108" s="50"/>
    </row>
    <row r="109" spans="3:3" ht="14.25" x14ac:dyDescent="0.15">
      <c r="C109" s="50"/>
    </row>
    <row r="110" spans="3:3" ht="14.25" x14ac:dyDescent="0.15">
      <c r="C110" s="50"/>
    </row>
    <row r="111" spans="3:3" ht="14.25" x14ac:dyDescent="0.15">
      <c r="C111" s="50"/>
    </row>
    <row r="112" spans="3:3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ht="14.25" x14ac:dyDescent="0.15">
      <c r="C135" s="50"/>
    </row>
    <row r="136" spans="3:3" ht="14.25" x14ac:dyDescent="0.15">
      <c r="C136" s="50"/>
    </row>
    <row r="137" spans="3:3" ht="14.25" x14ac:dyDescent="0.15">
      <c r="C137" s="50"/>
    </row>
    <row r="138" spans="3:3" ht="14.25" x14ac:dyDescent="0.15">
      <c r="C138" s="50"/>
    </row>
    <row r="139" spans="3:3" ht="14.25" x14ac:dyDescent="0.15">
      <c r="C139" s="50"/>
    </row>
    <row r="140" spans="3:3" x14ac:dyDescent="0.15">
      <c r="C140" s="53"/>
    </row>
    <row r="141" spans="3:3" x14ac:dyDescent="0.15">
      <c r="C141" s="1"/>
    </row>
    <row r="142" spans="3:3" x14ac:dyDescent="0.15">
      <c r="C142" s="1"/>
    </row>
    <row r="143" spans="3:3" x14ac:dyDescent="0.15">
      <c r="C143" s="1"/>
    </row>
    <row r="144" spans="3:3" x14ac:dyDescent="0.15">
      <c r="C144" s="1"/>
    </row>
    <row r="145" spans="3:3" x14ac:dyDescent="0.15">
      <c r="C145" s="1"/>
    </row>
    <row r="146" spans="3:3" x14ac:dyDescent="0.15">
      <c r="C146" s="1"/>
    </row>
    <row r="147" spans="3:3" x14ac:dyDescent="0.15">
      <c r="C147" s="1"/>
    </row>
    <row r="148" spans="3:3" x14ac:dyDescent="0.15">
      <c r="C148" s="1"/>
    </row>
    <row r="149" spans="3:3" x14ac:dyDescent="0.15">
      <c r="C149" s="1"/>
    </row>
    <row r="150" spans="3:3" x14ac:dyDescent="0.15">
      <c r="C150" s="1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  <row r="174" spans="3:3" x14ac:dyDescent="0.15">
      <c r="C174" s="1"/>
    </row>
    <row r="175" spans="3:3" x14ac:dyDescent="0.15">
      <c r="C175" s="1"/>
    </row>
    <row r="176" spans="3:3" x14ac:dyDescent="0.15">
      <c r="C176" s="1"/>
    </row>
    <row r="177" spans="3:3" x14ac:dyDescent="0.15">
      <c r="C177" s="1"/>
    </row>
    <row r="178" spans="3:3" x14ac:dyDescent="0.15">
      <c r="C178" s="1"/>
    </row>
  </sheetData>
  <mergeCells count="9">
    <mergeCell ref="I77:J77"/>
    <mergeCell ref="M77:N77"/>
    <mergeCell ref="O77:P77"/>
    <mergeCell ref="J81:K81"/>
    <mergeCell ref="A5:B7"/>
    <mergeCell ref="L5:Q5"/>
    <mergeCell ref="I75:J75"/>
    <mergeCell ref="M75:N75"/>
    <mergeCell ref="O75:P75"/>
  </mergeCells>
  <phoneticPr fontId="6"/>
  <pageMargins left="0.7" right="0.7" top="0.75" bottom="0.75" header="0.3" footer="0.3"/>
  <pageSetup paperSize="9" scale="19" orientation="portrait" r:id="rId1"/>
  <colBreaks count="1" manualBreakCount="1">
    <brk id="2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8"/>
  <sheetViews>
    <sheetView view="pageBreakPreview" zoomScale="40" zoomScaleNormal="40" zoomScaleSheetLayoutView="40" workbookViewId="0">
      <selection activeCell="AI24" sqref="AI24"/>
    </sheetView>
  </sheetViews>
  <sheetFormatPr defaultColWidth="9" defaultRowHeight="13.5" x14ac:dyDescent="0.15"/>
  <cols>
    <col min="1" max="2" width="6.12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40.6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40.625" customWidth="1"/>
    <col min="16" max="16" width="17.875" customWidth="1"/>
    <col min="17" max="17" width="18.125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199</v>
      </c>
      <c r="T1" s="4"/>
      <c r="W1" s="141"/>
      <c r="Y1" s="145"/>
      <c r="Z1" s="442">
        <v>44013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47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157</v>
      </c>
      <c r="D5" s="8"/>
      <c r="E5" s="7" t="s">
        <v>158</v>
      </c>
      <c r="F5" s="7"/>
      <c r="G5" s="8"/>
      <c r="H5" s="7" t="s">
        <v>159</v>
      </c>
      <c r="I5" s="7"/>
      <c r="J5" s="7"/>
      <c r="K5" s="8"/>
      <c r="L5" s="426" t="s">
        <v>160</v>
      </c>
      <c r="M5" s="427"/>
      <c r="N5" s="427"/>
      <c r="O5" s="427"/>
      <c r="P5" s="427"/>
      <c r="Q5" s="428"/>
      <c r="R5" s="7" t="s">
        <v>161</v>
      </c>
      <c r="S5" s="7"/>
      <c r="T5" s="7"/>
      <c r="U5" s="8"/>
      <c r="V5" s="344" t="s">
        <v>162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163</v>
      </c>
      <c r="W7" s="355" t="s">
        <v>123</v>
      </c>
      <c r="X7" s="356" t="s">
        <v>164</v>
      </c>
      <c r="Y7" s="357" t="s">
        <v>165</v>
      </c>
      <c r="Z7" s="312" t="s">
        <v>166</v>
      </c>
      <c r="AA7" s="222"/>
      <c r="AB7" s="222"/>
    </row>
    <row r="8" spans="1:28" ht="27" customHeight="1" x14ac:dyDescent="0.25">
      <c r="A8" s="200"/>
      <c r="B8" s="201"/>
      <c r="C8" s="64"/>
      <c r="D8" s="30">
        <v>-8.6999999999999994E-2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/>
      <c r="P8" s="67"/>
      <c r="Q8" s="82"/>
      <c r="R8" s="90"/>
      <c r="S8" s="358"/>
      <c r="T8" s="358"/>
      <c r="U8" s="359"/>
      <c r="V8" s="160"/>
      <c r="W8" s="173"/>
      <c r="X8" s="166"/>
      <c r="Y8" s="166"/>
      <c r="Z8" s="130">
        <v>107.49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/>
      <c r="J9" s="84"/>
      <c r="K9" s="82"/>
      <c r="L9" s="83"/>
      <c r="M9" s="107"/>
      <c r="N9" s="67"/>
      <c r="O9" s="107" t="s">
        <v>82</v>
      </c>
      <c r="P9" s="67">
        <v>8700</v>
      </c>
      <c r="Q9" s="227"/>
      <c r="R9" s="90"/>
      <c r="S9" s="358"/>
      <c r="T9" s="358"/>
      <c r="U9" s="359"/>
      <c r="V9" s="179"/>
      <c r="W9" s="173"/>
      <c r="X9" s="166"/>
      <c r="Y9" s="166"/>
      <c r="Z9" s="130"/>
      <c r="AA9" s="222"/>
      <c r="AB9" s="222"/>
    </row>
    <row r="10" spans="1:28" ht="27" customHeight="1" x14ac:dyDescent="0.25">
      <c r="A10" s="205">
        <v>1</v>
      </c>
      <c r="B10" s="206" t="s">
        <v>127</v>
      </c>
      <c r="C10" s="169">
        <v>-5.8000000000000003E-2</v>
      </c>
      <c r="D10" s="21">
        <v>1E-3</v>
      </c>
      <c r="E10" s="63">
        <v>-200</v>
      </c>
      <c r="F10" s="63">
        <v>-74900</v>
      </c>
      <c r="G10" s="207">
        <f>SUM(E10:F10)</f>
        <v>-75100</v>
      </c>
      <c r="H10" s="59"/>
      <c r="I10" s="108" t="s">
        <v>86</v>
      </c>
      <c r="J10" s="85">
        <v>100</v>
      </c>
      <c r="K10" s="86">
        <f>SUM(J8:J10)</f>
        <v>100</v>
      </c>
      <c r="L10" s="115"/>
      <c r="M10" s="108"/>
      <c r="N10" s="63"/>
      <c r="O10" s="108" t="s">
        <v>86</v>
      </c>
      <c r="P10" s="85">
        <v>-700</v>
      </c>
      <c r="Q10" s="225">
        <f>SUM(N8:N10)+SUM(P8:P10)</f>
        <v>8000</v>
      </c>
      <c r="R10" s="88">
        <v>-67000</v>
      </c>
      <c r="S10" s="360">
        <v>4204400</v>
      </c>
      <c r="T10" s="361">
        <v>3634400</v>
      </c>
      <c r="U10" s="362">
        <v>3634000</v>
      </c>
      <c r="V10" s="138">
        <v>-0.105</v>
      </c>
      <c r="W10" s="397">
        <v>-4.2000000000000003E-2</v>
      </c>
      <c r="X10" s="219">
        <v>-1.4999999999999999E-2</v>
      </c>
      <c r="Y10" s="165">
        <v>5.0000000000000001E-3</v>
      </c>
      <c r="Z10" s="129">
        <v>107.85</v>
      </c>
      <c r="AA10" s="222"/>
      <c r="AB10" s="222"/>
    </row>
    <row r="11" spans="1:28" ht="27" customHeight="1" x14ac:dyDescent="0.25">
      <c r="A11" s="36"/>
      <c r="B11" s="15"/>
      <c r="C11" s="65"/>
      <c r="D11" s="30">
        <v>-8.5000000000000006E-2</v>
      </c>
      <c r="E11" s="67"/>
      <c r="F11" s="67"/>
      <c r="G11" s="68"/>
      <c r="H11" s="57"/>
      <c r="I11" s="107" t="s">
        <v>168</v>
      </c>
      <c r="J11" s="84">
        <v>-100</v>
      </c>
      <c r="K11" s="82"/>
      <c r="L11" s="83"/>
      <c r="M11" s="107"/>
      <c r="N11" s="67"/>
      <c r="O11" s="107"/>
      <c r="P11" s="67"/>
      <c r="Q11" s="227"/>
      <c r="R11" s="90"/>
      <c r="S11" s="358"/>
      <c r="T11" s="358"/>
      <c r="U11" s="359"/>
      <c r="V11" s="160"/>
      <c r="W11" s="173"/>
      <c r="X11" s="313"/>
      <c r="Y11" s="166"/>
      <c r="Z11" s="130">
        <v>107.52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 t="s">
        <v>173</v>
      </c>
      <c r="J12" s="84">
        <v>-100</v>
      </c>
      <c r="K12" s="82"/>
      <c r="L12" s="83"/>
      <c r="M12" s="107"/>
      <c r="N12" s="67"/>
      <c r="O12" s="107" t="s">
        <v>82</v>
      </c>
      <c r="P12" s="67">
        <v>4000</v>
      </c>
      <c r="Q12" s="227"/>
      <c r="R12" s="90"/>
      <c r="S12" s="358"/>
      <c r="T12" s="358"/>
      <c r="U12" s="359"/>
      <c r="V12" s="179"/>
      <c r="W12" s="173"/>
      <c r="X12" s="313"/>
      <c r="Y12" s="166"/>
      <c r="Z12" s="130"/>
      <c r="AA12" s="222"/>
      <c r="AB12" s="222"/>
    </row>
    <row r="13" spans="1:28" ht="27" customHeight="1" x14ac:dyDescent="0.25">
      <c r="A13" s="37">
        <v>2</v>
      </c>
      <c r="B13" s="19" t="s">
        <v>130</v>
      </c>
      <c r="C13" s="169">
        <v>-5.8999999999999997E-2</v>
      </c>
      <c r="D13" s="21">
        <v>1E-3</v>
      </c>
      <c r="E13" s="63">
        <v>-900</v>
      </c>
      <c r="F13" s="63">
        <v>-24800</v>
      </c>
      <c r="G13" s="207">
        <f>SUM(E13:F13)</f>
        <v>-25700</v>
      </c>
      <c r="H13" s="59"/>
      <c r="I13" s="108" t="s">
        <v>86</v>
      </c>
      <c r="J13" s="85">
        <v>700</v>
      </c>
      <c r="K13" s="86">
        <f>SUM(J11:J13)</f>
        <v>500</v>
      </c>
      <c r="L13" s="115"/>
      <c r="M13" s="108"/>
      <c r="N13" s="63"/>
      <c r="O13" s="108" t="s">
        <v>86</v>
      </c>
      <c r="P13" s="63">
        <v>-400</v>
      </c>
      <c r="Q13" s="225">
        <f>SUM(N11:N13)+SUM(P11:P13)</f>
        <v>3600</v>
      </c>
      <c r="R13" s="88">
        <v>-21600</v>
      </c>
      <c r="S13" s="360">
        <v>4182800</v>
      </c>
      <c r="T13" s="361">
        <v>3609900</v>
      </c>
      <c r="U13" s="362">
        <v>3609700</v>
      </c>
      <c r="V13" s="138">
        <v>-0.108</v>
      </c>
      <c r="W13" s="397">
        <v>-4.2000000000000003E-2</v>
      </c>
      <c r="X13" s="219">
        <v>-0.02</v>
      </c>
      <c r="Y13" s="165">
        <v>5.0000000000000001E-3</v>
      </c>
      <c r="Z13" s="129">
        <v>107.83</v>
      </c>
      <c r="AA13" s="222"/>
      <c r="AB13" s="222"/>
    </row>
    <row r="14" spans="1:28" ht="27" customHeight="1" x14ac:dyDescent="0.25">
      <c r="A14" s="36"/>
      <c r="B14" s="15"/>
      <c r="C14" s="65"/>
      <c r="D14" s="30">
        <v>-8.6999999999999994E-2</v>
      </c>
      <c r="E14" s="67"/>
      <c r="F14" s="67"/>
      <c r="G14" s="69"/>
      <c r="H14" s="57"/>
      <c r="I14" s="107"/>
      <c r="J14" s="84"/>
      <c r="K14" s="82"/>
      <c r="L14" s="93"/>
      <c r="M14" s="107"/>
      <c r="N14" s="67"/>
      <c r="O14" s="107" t="s">
        <v>178</v>
      </c>
      <c r="P14" s="67">
        <v>30000</v>
      </c>
      <c r="Q14" s="82"/>
      <c r="R14" s="67"/>
      <c r="S14" s="358"/>
      <c r="T14" s="363"/>
      <c r="U14" s="364"/>
      <c r="V14" s="161"/>
      <c r="W14" s="173"/>
      <c r="X14" s="313"/>
      <c r="Y14" s="166"/>
      <c r="Z14" s="130">
        <v>108.42</v>
      </c>
      <c r="AA14" s="222"/>
      <c r="AB14" s="222"/>
    </row>
    <row r="15" spans="1:28" ht="27" customHeight="1" x14ac:dyDescent="0.25">
      <c r="A15" s="36"/>
      <c r="B15" s="15"/>
      <c r="C15" s="65"/>
      <c r="D15" s="30"/>
      <c r="E15" s="67"/>
      <c r="F15" s="67"/>
      <c r="G15" s="69"/>
      <c r="H15" s="57"/>
      <c r="I15" s="107" t="s">
        <v>168</v>
      </c>
      <c r="J15" s="84">
        <v>-300</v>
      </c>
      <c r="K15" s="82"/>
      <c r="L15" s="93"/>
      <c r="M15" s="107"/>
      <c r="N15" s="67"/>
      <c r="O15" s="107" t="s">
        <v>85</v>
      </c>
      <c r="P15" s="67">
        <v>100</v>
      </c>
      <c r="Q15" s="82"/>
      <c r="R15" s="67"/>
      <c r="S15" s="358"/>
      <c r="T15" s="363"/>
      <c r="U15" s="364"/>
      <c r="V15" s="161"/>
      <c r="W15" s="173"/>
      <c r="X15" s="313"/>
      <c r="Y15" s="166"/>
      <c r="Z15" s="130"/>
      <c r="AA15" s="222"/>
      <c r="AB15" s="222"/>
    </row>
    <row r="16" spans="1:28" ht="27" customHeight="1" x14ac:dyDescent="0.25">
      <c r="A16" s="36"/>
      <c r="B16" s="15"/>
      <c r="C16" s="65"/>
      <c r="D16" s="30"/>
      <c r="E16" s="67"/>
      <c r="F16" s="67"/>
      <c r="G16" s="69"/>
      <c r="H16" s="57"/>
      <c r="I16" s="107" t="s">
        <v>173</v>
      </c>
      <c r="J16" s="84">
        <v>-100</v>
      </c>
      <c r="K16" s="82"/>
      <c r="L16" s="93"/>
      <c r="M16" s="107"/>
      <c r="N16" s="67"/>
      <c r="O16" s="107" t="s">
        <v>86</v>
      </c>
      <c r="P16" s="67">
        <v>-200</v>
      </c>
      <c r="Q16" s="82"/>
      <c r="R16" s="67"/>
      <c r="S16" s="358"/>
      <c r="T16" s="363"/>
      <c r="U16" s="364"/>
      <c r="V16" s="161"/>
      <c r="W16" s="173"/>
      <c r="X16" s="313"/>
      <c r="Y16" s="166"/>
      <c r="Z16" s="130"/>
      <c r="AA16" s="222"/>
      <c r="AB16" s="222"/>
    </row>
    <row r="17" spans="1:28" ht="27" customHeight="1" x14ac:dyDescent="0.25">
      <c r="A17" s="36"/>
      <c r="B17" s="15"/>
      <c r="C17" s="65"/>
      <c r="D17" s="30"/>
      <c r="E17" s="67"/>
      <c r="F17" s="67"/>
      <c r="G17" s="69"/>
      <c r="H17" s="57"/>
      <c r="I17" s="107" t="s">
        <v>86</v>
      </c>
      <c r="J17" s="84">
        <v>400</v>
      </c>
      <c r="K17" s="82"/>
      <c r="L17" s="93"/>
      <c r="M17" s="107"/>
      <c r="N17" s="67"/>
      <c r="O17" s="186" t="s">
        <v>200</v>
      </c>
      <c r="P17" s="67">
        <v>-1000</v>
      </c>
      <c r="Q17" s="82"/>
      <c r="R17" s="67"/>
      <c r="S17" s="358"/>
      <c r="T17" s="363"/>
      <c r="U17" s="364"/>
      <c r="V17" s="161"/>
      <c r="W17" s="173"/>
      <c r="X17" s="313"/>
      <c r="Y17" s="166"/>
      <c r="Z17" s="130"/>
      <c r="AA17" s="222"/>
      <c r="AB17" s="222"/>
    </row>
    <row r="18" spans="1:28" ht="27" customHeight="1" x14ac:dyDescent="0.25">
      <c r="A18" s="37">
        <v>3</v>
      </c>
      <c r="B18" s="19" t="s">
        <v>133</v>
      </c>
      <c r="C18" s="169">
        <v>-6.8000000000000005E-2</v>
      </c>
      <c r="D18" s="21">
        <v>1E-3</v>
      </c>
      <c r="E18" s="63">
        <v>100</v>
      </c>
      <c r="F18" s="63">
        <v>-44700</v>
      </c>
      <c r="G18" s="66">
        <f>SUM(E18:F18)</f>
        <v>-44600</v>
      </c>
      <c r="H18" s="59"/>
      <c r="I18" s="108" t="s">
        <v>201</v>
      </c>
      <c r="J18" s="85">
        <v>-4500</v>
      </c>
      <c r="K18" s="86">
        <f>SUM(J14:J18)</f>
        <v>-4500</v>
      </c>
      <c r="L18" s="87"/>
      <c r="M18" s="108"/>
      <c r="N18" s="63"/>
      <c r="O18" s="107" t="s">
        <v>201</v>
      </c>
      <c r="P18" s="63">
        <v>2000</v>
      </c>
      <c r="Q18" s="225">
        <f>SUM(N14:N18)+SUM(P14:P18)</f>
        <v>30900</v>
      </c>
      <c r="R18" s="88">
        <v>-18200</v>
      </c>
      <c r="S18" s="360">
        <v>4164600</v>
      </c>
      <c r="T18" s="361">
        <v>3595600</v>
      </c>
      <c r="U18" s="362">
        <v>3595200</v>
      </c>
      <c r="V18" s="138">
        <v>-0.108</v>
      </c>
      <c r="W18" s="397">
        <v>-4.2000000000000003E-2</v>
      </c>
      <c r="X18" s="219">
        <v>-0.02</v>
      </c>
      <c r="Y18" s="165">
        <v>0.01</v>
      </c>
      <c r="Z18" s="129">
        <v>108.84</v>
      </c>
      <c r="AA18" s="222"/>
      <c r="AB18" s="222"/>
    </row>
    <row r="19" spans="1:28" ht="27" customHeight="1" x14ac:dyDescent="0.25">
      <c r="A19" s="36"/>
      <c r="B19" s="15"/>
      <c r="C19" s="65"/>
      <c r="D19" s="139">
        <v>-0.08</v>
      </c>
      <c r="E19" s="67"/>
      <c r="F19" s="67"/>
      <c r="G19" s="68"/>
      <c r="H19" s="56"/>
      <c r="I19" s="107"/>
      <c r="J19" s="89"/>
      <c r="K19" s="78"/>
      <c r="L19" s="83"/>
      <c r="M19" s="107"/>
      <c r="N19" s="70"/>
      <c r="O19" s="122"/>
      <c r="P19" s="70"/>
      <c r="Q19" s="365"/>
      <c r="R19" s="90"/>
      <c r="S19" s="358"/>
      <c r="T19" s="363"/>
      <c r="U19" s="366"/>
      <c r="V19" s="160"/>
      <c r="W19" s="174"/>
      <c r="X19" s="167"/>
      <c r="Y19" s="166"/>
      <c r="Z19" s="128">
        <v>108.8</v>
      </c>
      <c r="AA19" s="222"/>
      <c r="AB19" s="222"/>
    </row>
    <row r="20" spans="1:28" ht="27" customHeight="1" x14ac:dyDescent="0.25">
      <c r="A20" s="36"/>
      <c r="B20" s="15"/>
      <c r="C20" s="65"/>
      <c r="D20" s="30"/>
      <c r="E20" s="67"/>
      <c r="F20" s="67"/>
      <c r="G20" s="68"/>
      <c r="H20" s="56"/>
      <c r="I20" s="107" t="s">
        <v>173</v>
      </c>
      <c r="J20" s="89">
        <v>-100</v>
      </c>
      <c r="K20" s="82"/>
      <c r="L20" s="83"/>
      <c r="M20" s="107"/>
      <c r="N20" s="67"/>
      <c r="O20" s="186" t="s">
        <v>82</v>
      </c>
      <c r="P20" s="67">
        <v>6500</v>
      </c>
      <c r="Q20" s="227"/>
      <c r="R20" s="90"/>
      <c r="S20" s="358"/>
      <c r="T20" s="363"/>
      <c r="U20" s="359"/>
      <c r="V20" s="179"/>
      <c r="W20" s="173"/>
      <c r="X20" s="166"/>
      <c r="Y20" s="166"/>
      <c r="Z20" s="130"/>
      <c r="AA20" s="222"/>
      <c r="AB20" s="222"/>
    </row>
    <row r="21" spans="1:28" ht="27" customHeight="1" x14ac:dyDescent="0.25">
      <c r="A21" s="37">
        <v>4</v>
      </c>
      <c r="B21" s="19" t="s">
        <v>134</v>
      </c>
      <c r="C21" s="169">
        <v>-6.4000000000000001E-2</v>
      </c>
      <c r="D21" s="21">
        <v>1E-3</v>
      </c>
      <c r="E21" s="63">
        <v>-500</v>
      </c>
      <c r="F21" s="63">
        <v>900</v>
      </c>
      <c r="G21" s="66">
        <f>SUM(E21:F21)</f>
        <v>400</v>
      </c>
      <c r="H21" s="59"/>
      <c r="I21" s="108" t="s">
        <v>86</v>
      </c>
      <c r="J21" s="89">
        <v>200</v>
      </c>
      <c r="K21" s="86">
        <f>SUM(J19:J21)</f>
        <v>100</v>
      </c>
      <c r="L21" s="87"/>
      <c r="M21" s="108"/>
      <c r="N21" s="63"/>
      <c r="O21" s="108" t="s">
        <v>86</v>
      </c>
      <c r="P21" s="63">
        <v>-500</v>
      </c>
      <c r="Q21" s="225">
        <f>SUM(N19:N21)+SUM(P19:P21)</f>
        <v>6000</v>
      </c>
      <c r="R21" s="75">
        <v>6500</v>
      </c>
      <c r="S21" s="360">
        <v>4171100</v>
      </c>
      <c r="T21" s="361">
        <v>3590900</v>
      </c>
      <c r="U21" s="362">
        <v>3590500</v>
      </c>
      <c r="V21" s="215">
        <v>-0.108</v>
      </c>
      <c r="W21" s="397">
        <v>-4.2000000000000003E-2</v>
      </c>
      <c r="X21" s="165">
        <v>-0.01</v>
      </c>
      <c r="Y21" s="165">
        <v>2.5000000000000001E-2</v>
      </c>
      <c r="Z21" s="129">
        <v>109.15</v>
      </c>
      <c r="AA21" s="222"/>
      <c r="AB21" s="222"/>
    </row>
    <row r="22" spans="1:28" ht="27" customHeight="1" x14ac:dyDescent="0.25">
      <c r="A22" s="39"/>
      <c r="B22" s="15"/>
      <c r="C22" s="65"/>
      <c r="D22" s="139">
        <v>-8.6999999999999994E-2</v>
      </c>
      <c r="E22" s="70"/>
      <c r="F22" s="70"/>
      <c r="G22" s="71"/>
      <c r="H22" s="107"/>
      <c r="I22" s="107"/>
      <c r="J22" s="77"/>
      <c r="K22" s="78"/>
      <c r="L22" s="79"/>
      <c r="M22" s="107"/>
      <c r="N22" s="67"/>
      <c r="O22" s="107"/>
      <c r="P22" s="67"/>
      <c r="Q22" s="365"/>
      <c r="R22" s="94"/>
      <c r="S22" s="367"/>
      <c r="T22" s="368"/>
      <c r="U22" s="366"/>
      <c r="V22" s="160"/>
      <c r="W22" s="174"/>
      <c r="X22" s="167"/>
      <c r="Y22" s="167"/>
      <c r="Z22" s="128">
        <v>109.05</v>
      </c>
      <c r="AA22" s="222"/>
      <c r="AB22" s="222"/>
    </row>
    <row r="23" spans="1:28" s="223" customFormat="1" ht="27" customHeight="1" x14ac:dyDescent="0.25">
      <c r="A23" s="36"/>
      <c r="B23" s="15"/>
      <c r="C23" s="65"/>
      <c r="D23" s="30"/>
      <c r="E23" s="67"/>
      <c r="F23" s="67"/>
      <c r="G23" s="68"/>
      <c r="H23" s="191"/>
      <c r="I23" s="107" t="s">
        <v>168</v>
      </c>
      <c r="J23" s="81">
        <v>-300</v>
      </c>
      <c r="K23" s="82"/>
      <c r="L23" s="83"/>
      <c r="M23" s="107"/>
      <c r="N23" s="67"/>
      <c r="O23" s="107" t="s">
        <v>85</v>
      </c>
      <c r="P23" s="67">
        <v>1000</v>
      </c>
      <c r="Q23" s="227"/>
      <c r="R23" s="90"/>
      <c r="S23" s="358"/>
      <c r="T23" s="363"/>
      <c r="U23" s="359"/>
      <c r="V23" s="179"/>
      <c r="W23" s="173"/>
      <c r="X23" s="166"/>
      <c r="Y23" s="166"/>
      <c r="Z23" s="130"/>
    </row>
    <row r="24" spans="1:28" s="223" customFormat="1" ht="27" customHeight="1" x14ac:dyDescent="0.25">
      <c r="A24" s="37">
        <v>5</v>
      </c>
      <c r="B24" s="19" t="s">
        <v>135</v>
      </c>
      <c r="C24" s="169">
        <v>-5.7000000000000002E-2</v>
      </c>
      <c r="D24" s="21">
        <v>1E-3</v>
      </c>
      <c r="E24" s="63">
        <v>100</v>
      </c>
      <c r="F24" s="63">
        <v>-2200</v>
      </c>
      <c r="G24" s="66">
        <f>SUM(E24:F24)</f>
        <v>-2100</v>
      </c>
      <c r="H24" s="59"/>
      <c r="I24" s="108" t="s">
        <v>86</v>
      </c>
      <c r="J24" s="92">
        <v>500</v>
      </c>
      <c r="K24" s="86">
        <f>SUM(J22:J24)</f>
        <v>200</v>
      </c>
      <c r="L24" s="106"/>
      <c r="M24" s="108"/>
      <c r="N24" s="63"/>
      <c r="O24" s="107" t="s">
        <v>86</v>
      </c>
      <c r="P24" s="63">
        <v>-300</v>
      </c>
      <c r="Q24" s="225">
        <f>SUM(N22:N24)+SUM(P22:P24)</f>
        <v>700</v>
      </c>
      <c r="R24" s="75">
        <v>-1200</v>
      </c>
      <c r="S24" s="360">
        <v>4169900</v>
      </c>
      <c r="T24" s="361">
        <v>3583700</v>
      </c>
      <c r="U24" s="362">
        <v>3583500</v>
      </c>
      <c r="V24" s="138">
        <v>-0.11</v>
      </c>
      <c r="W24" s="397">
        <v>-4.2000000000000003E-2</v>
      </c>
      <c r="X24" s="219">
        <v>-5.0000000000000001E-3</v>
      </c>
      <c r="Y24" s="165">
        <v>0.04</v>
      </c>
      <c r="Z24" s="218">
        <v>109.43</v>
      </c>
    </row>
    <row r="25" spans="1:28" ht="27" customHeight="1" x14ac:dyDescent="0.25">
      <c r="A25" s="36"/>
      <c r="B25" s="15"/>
      <c r="C25" s="65"/>
      <c r="D25" s="171">
        <v>-8.6999999999999994E-2</v>
      </c>
      <c r="E25" s="67"/>
      <c r="F25" s="67"/>
      <c r="G25" s="69"/>
      <c r="H25" s="56"/>
      <c r="I25" s="107"/>
      <c r="J25" s="81"/>
      <c r="K25" s="78"/>
      <c r="L25" s="83"/>
      <c r="M25" s="107"/>
      <c r="N25" s="67"/>
      <c r="O25" s="123"/>
      <c r="P25" s="67"/>
      <c r="Q25" s="227"/>
      <c r="R25" s="90"/>
      <c r="S25" s="358"/>
      <c r="T25" s="363"/>
      <c r="U25" s="366"/>
      <c r="V25" s="160"/>
      <c r="W25" s="175"/>
      <c r="X25" s="333"/>
      <c r="Y25" s="167"/>
      <c r="Z25" s="128">
        <v>109.37</v>
      </c>
      <c r="AA25" s="222"/>
      <c r="AB25" s="222"/>
    </row>
    <row r="26" spans="1:28" ht="27" customHeight="1" x14ac:dyDescent="0.25">
      <c r="A26" s="36"/>
      <c r="B26" s="15"/>
      <c r="C26" s="65"/>
      <c r="D26" s="172"/>
      <c r="E26" s="67"/>
      <c r="F26" s="67"/>
      <c r="G26" s="69"/>
      <c r="H26" s="56"/>
      <c r="I26" s="107" t="s">
        <v>168</v>
      </c>
      <c r="J26" s="81">
        <v>-200</v>
      </c>
      <c r="K26" s="82"/>
      <c r="L26" s="83"/>
      <c r="M26" s="107"/>
      <c r="N26" s="67"/>
      <c r="O26" s="107" t="s">
        <v>82</v>
      </c>
      <c r="P26" s="67">
        <v>10900</v>
      </c>
      <c r="Q26" s="231"/>
      <c r="R26" s="90"/>
      <c r="S26" s="358"/>
      <c r="T26" s="363"/>
      <c r="U26" s="359"/>
      <c r="V26" s="179"/>
      <c r="W26" s="173"/>
      <c r="X26" s="313"/>
      <c r="Y26" s="166"/>
      <c r="Z26" s="130"/>
      <c r="AA26" s="222"/>
      <c r="AB26" s="222"/>
    </row>
    <row r="27" spans="1:28" ht="27" customHeight="1" x14ac:dyDescent="0.25">
      <c r="A27" s="37">
        <v>8</v>
      </c>
      <c r="B27" s="206" t="s">
        <v>127</v>
      </c>
      <c r="C27" s="169">
        <v>-5.5E-2</v>
      </c>
      <c r="D27" s="21">
        <v>1E-3</v>
      </c>
      <c r="E27" s="63">
        <v>300</v>
      </c>
      <c r="F27" s="63">
        <v>-40600</v>
      </c>
      <c r="G27" s="66">
        <f>SUM(E27:F27)</f>
        <v>-40300</v>
      </c>
      <c r="H27" s="60"/>
      <c r="I27" s="108" t="s">
        <v>86</v>
      </c>
      <c r="J27" s="92">
        <v>300</v>
      </c>
      <c r="K27" s="86">
        <f>SUM(J25:J27)</f>
        <v>100</v>
      </c>
      <c r="L27" s="95"/>
      <c r="M27" s="108"/>
      <c r="N27" s="97"/>
      <c r="O27" s="108" t="s">
        <v>86</v>
      </c>
      <c r="P27" s="97">
        <v>-400</v>
      </c>
      <c r="Q27" s="225">
        <f>SUM(N25:N27)+SUM(P25:P27)</f>
        <v>10500</v>
      </c>
      <c r="R27" s="75">
        <v>-29700</v>
      </c>
      <c r="S27" s="360">
        <v>4140200</v>
      </c>
      <c r="T27" s="369">
        <v>3569500</v>
      </c>
      <c r="U27" s="362">
        <v>3569300</v>
      </c>
      <c r="V27" s="138">
        <v>-0.108</v>
      </c>
      <c r="W27" s="397">
        <v>-4.2000000000000003E-2</v>
      </c>
      <c r="X27" s="219">
        <v>0</v>
      </c>
      <c r="Y27" s="165">
        <v>0.04</v>
      </c>
      <c r="Z27" s="129">
        <v>109.69</v>
      </c>
      <c r="AA27" s="222"/>
      <c r="AB27" s="222"/>
    </row>
    <row r="28" spans="1:28" ht="27" customHeight="1" x14ac:dyDescent="0.25">
      <c r="A28" s="36"/>
      <c r="B28" s="15"/>
      <c r="C28" s="65"/>
      <c r="D28" s="172">
        <v>-8.6999999999999994E-2</v>
      </c>
      <c r="E28" s="67"/>
      <c r="F28" s="67"/>
      <c r="G28" s="72"/>
      <c r="H28" s="58"/>
      <c r="I28" s="107"/>
      <c r="J28" s="80"/>
      <c r="K28" s="82"/>
      <c r="L28" s="83"/>
      <c r="M28" s="107"/>
      <c r="N28" s="70"/>
      <c r="O28" s="107"/>
      <c r="P28" s="70"/>
      <c r="Q28" s="370"/>
      <c r="R28" s="98"/>
      <c r="S28" s="371"/>
      <c r="T28" s="372"/>
      <c r="U28" s="366"/>
      <c r="V28" s="160"/>
      <c r="W28" s="176"/>
      <c r="X28" s="313"/>
      <c r="Y28" s="166"/>
      <c r="Z28" s="128">
        <v>107.8</v>
      </c>
      <c r="AA28" s="222"/>
      <c r="AB28" s="222"/>
    </row>
    <row r="29" spans="1:28" s="223" customFormat="1" ht="27" customHeight="1" x14ac:dyDescent="0.25">
      <c r="A29" s="36"/>
      <c r="B29" s="15"/>
      <c r="C29" s="65"/>
      <c r="D29" s="30"/>
      <c r="E29" s="67"/>
      <c r="F29" s="67"/>
      <c r="G29" s="72"/>
      <c r="H29" s="61"/>
      <c r="I29" s="107" t="s">
        <v>168</v>
      </c>
      <c r="J29" s="84">
        <v>-500</v>
      </c>
      <c r="K29" s="82"/>
      <c r="L29" s="83"/>
      <c r="M29" s="107"/>
      <c r="N29" s="67"/>
      <c r="O29" s="107" t="s">
        <v>168</v>
      </c>
      <c r="P29" s="67">
        <v>6000</v>
      </c>
      <c r="Q29" s="111"/>
      <c r="R29" s="90"/>
      <c r="S29" s="371"/>
      <c r="T29" s="373"/>
      <c r="U29" s="359"/>
      <c r="V29" s="179"/>
      <c r="W29" s="173"/>
      <c r="X29" s="313"/>
      <c r="Y29" s="166"/>
      <c r="Z29" s="130"/>
    </row>
    <row r="30" spans="1:28" s="223" customFormat="1" ht="27" customHeight="1" x14ac:dyDescent="0.25">
      <c r="A30" s="37">
        <v>9</v>
      </c>
      <c r="B30" s="19" t="s">
        <v>130</v>
      </c>
      <c r="C30" s="395">
        <v>-4.8000000000000001E-2</v>
      </c>
      <c r="D30" s="177">
        <v>1E-3</v>
      </c>
      <c r="E30" s="63">
        <v>-300</v>
      </c>
      <c r="F30" s="63">
        <v>9400</v>
      </c>
      <c r="G30" s="73">
        <f>SUM(E30:F30)</f>
        <v>9100</v>
      </c>
      <c r="H30" s="60"/>
      <c r="I30" s="108" t="s">
        <v>86</v>
      </c>
      <c r="J30" s="63">
        <v>400</v>
      </c>
      <c r="K30" s="86">
        <f>SUM(J28:J30)</f>
        <v>-100</v>
      </c>
      <c r="L30" s="109"/>
      <c r="M30" s="108"/>
      <c r="N30" s="63"/>
      <c r="O30" s="108" t="s">
        <v>86</v>
      </c>
      <c r="P30" s="63">
        <v>-500</v>
      </c>
      <c r="Q30" s="225">
        <f>SUM(N28:N30)+SUM(P28:P30)</f>
        <v>5500</v>
      </c>
      <c r="R30" s="88">
        <v>14500</v>
      </c>
      <c r="S30" s="374">
        <v>4154700</v>
      </c>
      <c r="T30" s="369">
        <v>3584900</v>
      </c>
      <c r="U30" s="362">
        <v>3584600</v>
      </c>
      <c r="V30" s="138">
        <v>-0.108</v>
      </c>
      <c r="W30" s="397">
        <v>-4.2000000000000003E-2</v>
      </c>
      <c r="X30" s="219">
        <v>-0.01</v>
      </c>
      <c r="Y30" s="165">
        <v>1.4999999999999999E-2</v>
      </c>
      <c r="Z30" s="129">
        <v>108.54</v>
      </c>
    </row>
    <row r="31" spans="1:28" s="223" customFormat="1" ht="27" customHeight="1" x14ac:dyDescent="0.25">
      <c r="A31" s="36"/>
      <c r="B31" s="15"/>
      <c r="C31" s="65"/>
      <c r="D31" s="30">
        <v>-8.6999999999999994E-2</v>
      </c>
      <c r="E31" s="67"/>
      <c r="F31" s="67"/>
      <c r="G31" s="72"/>
      <c r="H31" s="61"/>
      <c r="I31" s="202"/>
      <c r="J31" s="67"/>
      <c r="K31" s="82"/>
      <c r="L31" s="101"/>
      <c r="M31" s="107"/>
      <c r="N31" s="67"/>
      <c r="O31" s="123" t="s">
        <v>77</v>
      </c>
      <c r="P31" s="67">
        <v>1000</v>
      </c>
      <c r="Q31" s="111"/>
      <c r="R31" s="67"/>
      <c r="S31" s="358"/>
      <c r="T31" s="372"/>
      <c r="U31" s="366"/>
      <c r="V31" s="160"/>
      <c r="W31" s="174"/>
      <c r="X31" s="334"/>
      <c r="Y31" s="167"/>
      <c r="Z31" s="128">
        <v>107.29</v>
      </c>
    </row>
    <row r="32" spans="1:28" s="223" customFormat="1" ht="27" customHeight="1" x14ac:dyDescent="0.25">
      <c r="A32" s="36"/>
      <c r="B32" s="15"/>
      <c r="C32" s="65"/>
      <c r="D32" s="30"/>
      <c r="E32" s="67"/>
      <c r="F32" s="67"/>
      <c r="G32" s="72"/>
      <c r="H32" s="61"/>
      <c r="I32" s="202"/>
      <c r="J32" s="67"/>
      <c r="K32" s="82"/>
      <c r="L32" s="101"/>
      <c r="M32" s="107"/>
      <c r="N32" s="67"/>
      <c r="O32" s="107" t="s">
        <v>86</v>
      </c>
      <c r="P32" s="67">
        <v>-600</v>
      </c>
      <c r="Q32" s="111"/>
      <c r="R32" s="67"/>
      <c r="S32" s="358"/>
      <c r="T32" s="363"/>
      <c r="U32" s="359"/>
      <c r="V32" s="179"/>
      <c r="W32" s="173"/>
      <c r="X32" s="313"/>
      <c r="Y32" s="166"/>
      <c r="Z32" s="130"/>
    </row>
    <row r="33" spans="1:28" ht="27" customHeight="1" x14ac:dyDescent="0.25">
      <c r="A33" s="36"/>
      <c r="B33" s="15"/>
      <c r="C33" s="65"/>
      <c r="D33" s="30"/>
      <c r="E33" s="67"/>
      <c r="F33" s="67"/>
      <c r="G33" s="72"/>
      <c r="H33" s="61"/>
      <c r="I33" s="107" t="s">
        <v>168</v>
      </c>
      <c r="J33" s="67">
        <v>-700</v>
      </c>
      <c r="K33" s="82"/>
      <c r="L33" s="101"/>
      <c r="M33" s="107"/>
      <c r="N33" s="67"/>
      <c r="O33" s="107" t="s">
        <v>170</v>
      </c>
      <c r="P33" s="67">
        <v>-7300</v>
      </c>
      <c r="Q33" s="111"/>
      <c r="R33" s="67"/>
      <c r="S33" s="358"/>
      <c r="T33" s="363"/>
      <c r="U33" s="359"/>
      <c r="V33" s="179"/>
      <c r="W33" s="173"/>
      <c r="X33" s="313"/>
      <c r="Y33" s="166"/>
      <c r="Z33" s="130"/>
      <c r="AA33" s="222"/>
      <c r="AB33" s="222"/>
    </row>
    <row r="34" spans="1:28" ht="27" customHeight="1" x14ac:dyDescent="0.25">
      <c r="A34" s="37">
        <v>10</v>
      </c>
      <c r="B34" s="19" t="s">
        <v>133</v>
      </c>
      <c r="C34" s="169">
        <v>-3.7999999999999999E-2</v>
      </c>
      <c r="D34" s="21">
        <v>1E-3</v>
      </c>
      <c r="E34" s="63">
        <v>-100</v>
      </c>
      <c r="F34" s="63">
        <v>-6300</v>
      </c>
      <c r="G34" s="73">
        <f>SUM(E34:F34)</f>
        <v>-6400</v>
      </c>
      <c r="H34" s="110"/>
      <c r="I34" s="108" t="s">
        <v>86</v>
      </c>
      <c r="J34" s="63">
        <v>500</v>
      </c>
      <c r="K34" s="86">
        <f>SUM(J31:J34)</f>
        <v>-200</v>
      </c>
      <c r="L34" s="91"/>
      <c r="M34" s="108"/>
      <c r="N34" s="63"/>
      <c r="O34" s="108" t="s">
        <v>195</v>
      </c>
      <c r="P34" s="63">
        <v>15600</v>
      </c>
      <c r="Q34" s="225">
        <f>SUM(N31:N34)+SUM(P31:P34)</f>
        <v>8700</v>
      </c>
      <c r="R34" s="88">
        <v>2100</v>
      </c>
      <c r="S34" s="360">
        <v>4156800</v>
      </c>
      <c r="T34" s="361">
        <v>3581000</v>
      </c>
      <c r="U34" s="361">
        <v>3580800</v>
      </c>
      <c r="V34" s="138">
        <v>-0.108</v>
      </c>
      <c r="W34" s="397">
        <v>-4.2000000000000003E-2</v>
      </c>
      <c r="X34" s="219">
        <v>-1.4999999999999999E-2</v>
      </c>
      <c r="Y34" s="165">
        <v>0.02</v>
      </c>
      <c r="Z34" s="129">
        <v>107.87</v>
      </c>
      <c r="AA34" s="222"/>
      <c r="AB34" s="222"/>
    </row>
    <row r="35" spans="1:28" s="223" customFormat="1" ht="27" customHeight="1" x14ac:dyDescent="0.25">
      <c r="A35" s="36"/>
      <c r="B35" s="15"/>
      <c r="C35" s="181"/>
      <c r="D35" s="139">
        <v>-7.0000000000000007E-2</v>
      </c>
      <c r="E35" s="70"/>
      <c r="F35" s="70"/>
      <c r="G35" s="76"/>
      <c r="H35" s="209"/>
      <c r="I35" s="123"/>
      <c r="J35" s="70"/>
      <c r="K35" s="78"/>
      <c r="L35" s="105"/>
      <c r="M35" s="123"/>
      <c r="N35" s="70"/>
      <c r="O35" s="123" t="s">
        <v>82</v>
      </c>
      <c r="P35" s="70">
        <v>8200</v>
      </c>
      <c r="Q35" s="78"/>
      <c r="R35" s="70"/>
      <c r="S35" s="375"/>
      <c r="T35" s="376"/>
      <c r="U35" s="377"/>
      <c r="V35" s="184"/>
      <c r="W35" s="174"/>
      <c r="X35" s="167"/>
      <c r="Y35" s="167"/>
      <c r="Z35" s="128">
        <v>106.9</v>
      </c>
    </row>
    <row r="36" spans="1:28" s="223" customFormat="1" ht="27" customHeight="1" x14ac:dyDescent="0.25">
      <c r="A36" s="36"/>
      <c r="B36" s="15"/>
      <c r="C36" s="180"/>
      <c r="D36" s="30"/>
      <c r="E36" s="67"/>
      <c r="F36" s="67"/>
      <c r="G36" s="72"/>
      <c r="H36" s="193"/>
      <c r="I36" s="107" t="s">
        <v>168</v>
      </c>
      <c r="J36" s="67">
        <v>-600</v>
      </c>
      <c r="K36" s="82"/>
      <c r="L36" s="93"/>
      <c r="M36" s="107"/>
      <c r="N36" s="67"/>
      <c r="O36" s="107" t="s">
        <v>77</v>
      </c>
      <c r="P36" s="67">
        <v>1000</v>
      </c>
      <c r="Q36" s="82"/>
      <c r="R36" s="67"/>
      <c r="S36" s="378"/>
      <c r="T36" s="379"/>
      <c r="U36" s="380"/>
      <c r="V36" s="178"/>
      <c r="W36" s="173"/>
      <c r="X36" s="166"/>
      <c r="Y36" s="166"/>
      <c r="Z36" s="130"/>
    </row>
    <row r="37" spans="1:28" s="223" customFormat="1" ht="27" customHeight="1" x14ac:dyDescent="0.25">
      <c r="A37" s="37">
        <v>11</v>
      </c>
      <c r="B37" s="19" t="s">
        <v>134</v>
      </c>
      <c r="C37" s="169">
        <v>-3.1E-2</v>
      </c>
      <c r="D37" s="177">
        <v>1E-3</v>
      </c>
      <c r="E37" s="63">
        <v>-1200</v>
      </c>
      <c r="F37" s="63">
        <v>1800</v>
      </c>
      <c r="G37" s="73">
        <f>SUM(E37:F37)</f>
        <v>600</v>
      </c>
      <c r="H37" s="110"/>
      <c r="I37" s="108" t="s">
        <v>86</v>
      </c>
      <c r="J37" s="63">
        <v>600</v>
      </c>
      <c r="K37" s="86">
        <f>SUM(J35:J37)</f>
        <v>0</v>
      </c>
      <c r="L37" s="87"/>
      <c r="M37" s="108"/>
      <c r="N37" s="63"/>
      <c r="O37" s="108" t="s">
        <v>86</v>
      </c>
      <c r="P37" s="103">
        <v>-500</v>
      </c>
      <c r="Q37" s="225">
        <f>SUM(N35:N37)+SUM(P35:P37)</f>
        <v>8700</v>
      </c>
      <c r="R37" s="103">
        <v>9300</v>
      </c>
      <c r="S37" s="381">
        <v>4166100</v>
      </c>
      <c r="T37" s="361">
        <v>3600000</v>
      </c>
      <c r="U37" s="382">
        <v>3599800</v>
      </c>
      <c r="V37" s="138">
        <v>-0.108</v>
      </c>
      <c r="W37" s="397">
        <v>-4.2000000000000003E-2</v>
      </c>
      <c r="X37" s="165">
        <v>-2.5000000000000001E-2</v>
      </c>
      <c r="Y37" s="165">
        <v>5.0000000000000001E-3</v>
      </c>
      <c r="Z37" s="129">
        <v>107.23</v>
      </c>
    </row>
    <row r="38" spans="1:28" s="223" customFormat="1" ht="27" customHeight="1" x14ac:dyDescent="0.25">
      <c r="A38" s="36"/>
      <c r="B38" s="15"/>
      <c r="C38" s="181"/>
      <c r="D38" s="139">
        <v>-0.08</v>
      </c>
      <c r="E38" s="70"/>
      <c r="F38" s="70"/>
      <c r="G38" s="76"/>
      <c r="H38" s="209"/>
      <c r="I38" s="123" t="s">
        <v>168</v>
      </c>
      <c r="J38" s="70">
        <v>-700</v>
      </c>
      <c r="K38" s="78"/>
      <c r="L38" s="105"/>
      <c r="M38" s="123"/>
      <c r="N38" s="70"/>
      <c r="O38" s="123"/>
      <c r="P38" s="70"/>
      <c r="Q38" s="78"/>
      <c r="R38" s="70"/>
      <c r="S38" s="375"/>
      <c r="T38" s="376"/>
      <c r="U38" s="377"/>
      <c r="V38" s="184"/>
      <c r="W38" s="174"/>
      <c r="X38" s="167"/>
      <c r="Y38" s="167"/>
      <c r="Z38" s="128">
        <v>106.59</v>
      </c>
    </row>
    <row r="39" spans="1:28" s="223" customFormat="1" ht="27" customHeight="1" x14ac:dyDescent="0.25">
      <c r="A39" s="36"/>
      <c r="B39" s="15"/>
      <c r="C39" s="180"/>
      <c r="D39" s="30"/>
      <c r="E39" s="67"/>
      <c r="F39" s="67"/>
      <c r="G39" s="72"/>
      <c r="H39" s="193"/>
      <c r="I39" s="107" t="s">
        <v>173</v>
      </c>
      <c r="J39" s="67">
        <v>-700</v>
      </c>
      <c r="K39" s="82"/>
      <c r="L39" s="93"/>
      <c r="M39" s="107"/>
      <c r="N39" s="67"/>
      <c r="O39" s="107" t="s">
        <v>178</v>
      </c>
      <c r="P39" s="67">
        <v>30000</v>
      </c>
      <c r="Q39" s="82"/>
      <c r="R39" s="67"/>
      <c r="S39" s="378"/>
      <c r="T39" s="379"/>
      <c r="U39" s="380"/>
      <c r="V39" s="178"/>
      <c r="W39" s="173"/>
      <c r="X39" s="166"/>
      <c r="Y39" s="166"/>
      <c r="Z39" s="130"/>
    </row>
    <row r="40" spans="1:28" s="223" customFormat="1" ht="27" customHeight="1" x14ac:dyDescent="0.25">
      <c r="A40" s="36"/>
      <c r="B40" s="15"/>
      <c r="C40" s="180"/>
      <c r="D40" s="30"/>
      <c r="E40" s="67"/>
      <c r="F40" s="67"/>
      <c r="G40" s="72"/>
      <c r="H40" s="193"/>
      <c r="I40" s="107" t="s">
        <v>179</v>
      </c>
      <c r="J40" s="67">
        <v>-900</v>
      </c>
      <c r="K40" s="82"/>
      <c r="L40" s="93"/>
      <c r="M40" s="107"/>
      <c r="N40" s="67"/>
      <c r="O40" s="107" t="s">
        <v>85</v>
      </c>
      <c r="P40" s="67">
        <v>100</v>
      </c>
      <c r="Q40" s="82"/>
      <c r="R40" s="67"/>
      <c r="S40" s="378"/>
      <c r="T40" s="379"/>
      <c r="U40" s="380"/>
      <c r="V40" s="178"/>
      <c r="W40" s="173"/>
      <c r="X40" s="166"/>
      <c r="Y40" s="166"/>
      <c r="Z40" s="130"/>
    </row>
    <row r="41" spans="1:28" s="223" customFormat="1" ht="27" customHeight="1" x14ac:dyDescent="0.25">
      <c r="A41" s="36"/>
      <c r="B41" s="15"/>
      <c r="C41" s="180"/>
      <c r="D41" s="30"/>
      <c r="E41" s="67"/>
      <c r="F41" s="67"/>
      <c r="G41" s="72"/>
      <c r="H41" s="193"/>
      <c r="I41" s="107" t="s">
        <v>86</v>
      </c>
      <c r="J41" s="67">
        <v>500</v>
      </c>
      <c r="K41" s="82"/>
      <c r="L41" s="93"/>
      <c r="M41" s="107"/>
      <c r="N41" s="67"/>
      <c r="O41" s="107" t="s">
        <v>179</v>
      </c>
      <c r="P41" s="67">
        <v>500</v>
      </c>
      <c r="Q41" s="82"/>
      <c r="R41" s="67"/>
      <c r="S41" s="378"/>
      <c r="T41" s="379"/>
      <c r="U41" s="380"/>
      <c r="V41" s="178"/>
      <c r="W41" s="173"/>
      <c r="X41" s="166"/>
      <c r="Y41" s="166"/>
      <c r="Z41" s="130"/>
    </row>
    <row r="42" spans="1:28" s="223" customFormat="1" ht="27" customHeight="1" x14ac:dyDescent="0.25">
      <c r="A42" s="37">
        <v>12</v>
      </c>
      <c r="B42" s="19" t="s">
        <v>135</v>
      </c>
      <c r="C42" s="169">
        <v>-2.3E-2</v>
      </c>
      <c r="D42" s="177">
        <v>1E-3</v>
      </c>
      <c r="E42" s="63">
        <v>-900</v>
      </c>
      <c r="F42" s="63">
        <v>-3500</v>
      </c>
      <c r="G42" s="73">
        <f>SUM(E42:F42)</f>
        <v>-4400</v>
      </c>
      <c r="H42" s="110"/>
      <c r="I42" s="108" t="s">
        <v>170</v>
      </c>
      <c r="J42" s="63">
        <v>9500</v>
      </c>
      <c r="K42" s="86">
        <f>SUM(J38:J42)</f>
        <v>7700</v>
      </c>
      <c r="L42" s="87"/>
      <c r="M42" s="108"/>
      <c r="N42" s="63"/>
      <c r="O42" s="108" t="s">
        <v>86</v>
      </c>
      <c r="P42" s="103">
        <v>-300</v>
      </c>
      <c r="Q42" s="225">
        <f>SUM(N38:N42)+SUM(P38:P42)</f>
        <v>30300</v>
      </c>
      <c r="R42" s="103">
        <v>33600</v>
      </c>
      <c r="S42" s="381">
        <v>4199700</v>
      </c>
      <c r="T42" s="361">
        <v>3629100</v>
      </c>
      <c r="U42" s="382">
        <v>3629100</v>
      </c>
      <c r="V42" s="138">
        <v>-0.125</v>
      </c>
      <c r="W42" s="397">
        <v>-4.2000000000000003E-2</v>
      </c>
      <c r="X42" s="165">
        <v>-2.5000000000000001E-2</v>
      </c>
      <c r="Y42" s="165">
        <v>0.01</v>
      </c>
      <c r="Z42" s="129">
        <v>107.33</v>
      </c>
    </row>
    <row r="43" spans="1:28" ht="27" customHeight="1" x14ac:dyDescent="0.25">
      <c r="A43" s="36"/>
      <c r="B43" s="15"/>
      <c r="C43" s="180"/>
      <c r="D43" s="30">
        <v>-0.06</v>
      </c>
      <c r="E43" s="67"/>
      <c r="F43" s="67"/>
      <c r="G43" s="72"/>
      <c r="H43" s="193"/>
      <c r="I43" s="107"/>
      <c r="J43" s="67"/>
      <c r="K43" s="82"/>
      <c r="L43" s="93"/>
      <c r="M43" s="107"/>
      <c r="N43" s="67"/>
      <c r="O43" s="107" t="s">
        <v>82</v>
      </c>
      <c r="P43" s="104">
        <v>7000</v>
      </c>
      <c r="Q43" s="227"/>
      <c r="R43" s="104"/>
      <c r="S43" s="383"/>
      <c r="T43" s="379"/>
      <c r="U43" s="364"/>
      <c r="V43" s="178"/>
      <c r="W43" s="173"/>
      <c r="X43" s="166"/>
      <c r="Y43" s="197"/>
      <c r="Z43" s="130">
        <v>107</v>
      </c>
      <c r="AA43" s="222"/>
      <c r="AB43" s="222"/>
    </row>
    <row r="44" spans="1:28" ht="27" customHeight="1" x14ac:dyDescent="0.25">
      <c r="A44" s="36"/>
      <c r="B44" s="15"/>
      <c r="C44" s="180"/>
      <c r="D44" s="30"/>
      <c r="E44" s="67"/>
      <c r="F44" s="67"/>
      <c r="G44" s="72"/>
      <c r="H44" s="193"/>
      <c r="I44" s="107" t="s">
        <v>172</v>
      </c>
      <c r="J44" s="67">
        <v>-4000</v>
      </c>
      <c r="K44" s="82"/>
      <c r="L44" s="93"/>
      <c r="M44" s="107"/>
      <c r="N44" s="67"/>
      <c r="O44" s="107" t="s">
        <v>172</v>
      </c>
      <c r="P44" s="104">
        <v>2300</v>
      </c>
      <c r="Q44" s="227"/>
      <c r="R44" s="104"/>
      <c r="S44" s="383"/>
      <c r="T44" s="379"/>
      <c r="U44" s="364"/>
      <c r="V44" s="178"/>
      <c r="W44" s="173"/>
      <c r="X44" s="166"/>
      <c r="Y44" s="166"/>
      <c r="Z44" s="130"/>
      <c r="AA44" s="222"/>
      <c r="AB44" s="222"/>
    </row>
    <row r="45" spans="1:28" ht="27" customHeight="1" x14ac:dyDescent="0.25">
      <c r="A45" s="36"/>
      <c r="B45" s="15"/>
      <c r="C45" s="180"/>
      <c r="D45" s="30"/>
      <c r="E45" s="67"/>
      <c r="F45" s="67"/>
      <c r="G45" s="72"/>
      <c r="H45" s="193"/>
      <c r="I45" s="107" t="s">
        <v>168</v>
      </c>
      <c r="J45" s="67">
        <v>-500</v>
      </c>
      <c r="K45" s="82"/>
      <c r="L45" s="93"/>
      <c r="M45" s="107"/>
      <c r="N45" s="67"/>
      <c r="O45" s="107" t="s">
        <v>173</v>
      </c>
      <c r="P45" s="104">
        <v>3000</v>
      </c>
      <c r="Q45" s="227"/>
      <c r="R45" s="104"/>
      <c r="S45" s="383"/>
      <c r="T45" s="379"/>
      <c r="U45" s="364"/>
      <c r="V45" s="178"/>
      <c r="W45" s="173"/>
      <c r="X45" s="166"/>
      <c r="Y45" s="166"/>
      <c r="Z45" s="130"/>
      <c r="AA45" s="222"/>
      <c r="AB45" s="222"/>
    </row>
    <row r="46" spans="1:28" ht="27" customHeight="1" x14ac:dyDescent="0.25">
      <c r="A46" s="37">
        <v>15</v>
      </c>
      <c r="B46" s="206" t="s">
        <v>127</v>
      </c>
      <c r="C46" s="169">
        <v>-1.7999999999999999E-2</v>
      </c>
      <c r="D46" s="21">
        <v>1E-3</v>
      </c>
      <c r="E46" s="75">
        <v>-200</v>
      </c>
      <c r="F46" s="63">
        <v>24000</v>
      </c>
      <c r="G46" s="73">
        <f>SUM(E46:F46)</f>
        <v>23800</v>
      </c>
      <c r="H46" s="60"/>
      <c r="I46" s="108" t="s">
        <v>86</v>
      </c>
      <c r="J46" s="63">
        <v>300</v>
      </c>
      <c r="K46" s="86">
        <f>SUM(J43:J46)</f>
        <v>-4200</v>
      </c>
      <c r="L46" s="95"/>
      <c r="M46" s="108"/>
      <c r="N46" s="63"/>
      <c r="O46" s="108" t="s">
        <v>86</v>
      </c>
      <c r="P46" s="103">
        <v>-100</v>
      </c>
      <c r="Q46" s="225">
        <f>SUM(N43:N46)+SUM(P43:P46)</f>
        <v>12200</v>
      </c>
      <c r="R46" s="230">
        <v>31800</v>
      </c>
      <c r="S46" s="381">
        <v>4231500</v>
      </c>
      <c r="T46" s="361">
        <v>3658500</v>
      </c>
      <c r="U46" s="362">
        <v>3658500</v>
      </c>
      <c r="V46" s="138">
        <v>-0.11700000000000001</v>
      </c>
      <c r="W46" s="397">
        <v>-4.2000000000000003E-2</v>
      </c>
      <c r="X46" s="219">
        <v>-0.02</v>
      </c>
      <c r="Y46" s="165">
        <v>0</v>
      </c>
      <c r="Z46" s="129">
        <v>107.56</v>
      </c>
      <c r="AA46" s="224"/>
      <c r="AB46" s="222"/>
    </row>
    <row r="47" spans="1:28" ht="27" customHeight="1" x14ac:dyDescent="0.25">
      <c r="A47" s="36"/>
      <c r="B47" s="15"/>
      <c r="C47" s="180"/>
      <c r="D47" s="216">
        <v>-0.08</v>
      </c>
      <c r="E47" s="67"/>
      <c r="F47" s="67"/>
      <c r="G47" s="72"/>
      <c r="H47" s="61"/>
      <c r="I47" s="107"/>
      <c r="J47" s="67"/>
      <c r="K47" s="82"/>
      <c r="L47" s="192"/>
      <c r="M47" s="107"/>
      <c r="N47" s="67"/>
      <c r="O47" s="107"/>
      <c r="P47" s="104"/>
      <c r="Q47" s="231"/>
      <c r="R47" s="104"/>
      <c r="S47" s="383"/>
      <c r="T47" s="379"/>
      <c r="U47" s="364"/>
      <c r="V47" s="178"/>
      <c r="W47" s="173"/>
      <c r="X47" s="166"/>
      <c r="Y47" s="166"/>
      <c r="Z47" s="130">
        <v>107.24</v>
      </c>
      <c r="AA47" s="223"/>
      <c r="AB47" s="222"/>
    </row>
    <row r="48" spans="1:28" ht="27" customHeight="1" x14ac:dyDescent="0.25">
      <c r="A48" s="36"/>
      <c r="B48" s="15"/>
      <c r="C48" s="65"/>
      <c r="D48" s="172"/>
      <c r="E48" s="194"/>
      <c r="F48" s="67"/>
      <c r="G48" s="74"/>
      <c r="H48" s="121"/>
      <c r="I48" s="107" t="s">
        <v>168</v>
      </c>
      <c r="J48" s="104">
        <v>-200</v>
      </c>
      <c r="K48" s="82"/>
      <c r="L48" s="96"/>
      <c r="M48" s="107"/>
      <c r="N48" s="67"/>
      <c r="O48" s="107"/>
      <c r="P48" s="67"/>
      <c r="Q48" s="113"/>
      <c r="R48" s="90"/>
      <c r="S48" s="358"/>
      <c r="T48" s="384"/>
      <c r="U48" s="385"/>
      <c r="V48" s="161"/>
      <c r="W48" s="176"/>
      <c r="X48" s="166"/>
      <c r="Y48" s="197"/>
      <c r="Z48" s="130"/>
      <c r="AA48" s="224"/>
      <c r="AB48" s="222"/>
    </row>
    <row r="49" spans="1:28" ht="27" customHeight="1" x14ac:dyDescent="0.25">
      <c r="A49" s="37">
        <v>16</v>
      </c>
      <c r="B49" s="19" t="s">
        <v>130</v>
      </c>
      <c r="C49" s="169">
        <v>-5.6000000000000001E-2</v>
      </c>
      <c r="D49" s="21">
        <v>1E-3</v>
      </c>
      <c r="E49" s="75">
        <v>-300</v>
      </c>
      <c r="F49" s="63">
        <v>-28300</v>
      </c>
      <c r="G49" s="73">
        <f>SUM(E49:F49)</f>
        <v>-28600</v>
      </c>
      <c r="H49" s="120"/>
      <c r="I49" s="108" t="s">
        <v>86</v>
      </c>
      <c r="J49" s="103">
        <v>100</v>
      </c>
      <c r="K49" s="86">
        <f>SUM(J47:J49)</f>
        <v>-100</v>
      </c>
      <c r="L49" s="87"/>
      <c r="M49" s="108"/>
      <c r="N49" s="63"/>
      <c r="O49" s="108" t="s">
        <v>86</v>
      </c>
      <c r="P49" s="63">
        <v>-600</v>
      </c>
      <c r="Q49" s="225">
        <f>SUM(N47:N49)+SUM(P47:P49)</f>
        <v>-600</v>
      </c>
      <c r="R49" s="88">
        <v>-29300</v>
      </c>
      <c r="S49" s="360">
        <v>4202200</v>
      </c>
      <c r="T49" s="361">
        <v>3625100</v>
      </c>
      <c r="U49" s="362">
        <v>2316400</v>
      </c>
      <c r="V49" s="138">
        <v>-0.11899999999999999</v>
      </c>
      <c r="W49" s="397">
        <v>-5.2999999999999999E-2</v>
      </c>
      <c r="X49" s="219">
        <v>-1.4999999999999999E-2</v>
      </c>
      <c r="Y49" s="165">
        <v>1.4999999999999999E-2</v>
      </c>
      <c r="Z49" s="129">
        <v>107.63</v>
      </c>
      <c r="AA49" s="224"/>
      <c r="AB49" s="222"/>
    </row>
    <row r="50" spans="1:28" ht="27" customHeight="1" x14ac:dyDescent="0.25">
      <c r="A50" s="36"/>
      <c r="B50" s="15"/>
      <c r="C50" s="180"/>
      <c r="D50" s="30">
        <v>-0.08</v>
      </c>
      <c r="E50" s="67"/>
      <c r="F50" s="67"/>
      <c r="G50" s="72"/>
      <c r="H50" s="185"/>
      <c r="I50" s="107"/>
      <c r="J50" s="104"/>
      <c r="K50" s="82"/>
      <c r="L50" s="93"/>
      <c r="M50" s="107"/>
      <c r="N50" s="67"/>
      <c r="O50" s="107" t="s">
        <v>168</v>
      </c>
      <c r="P50" s="67">
        <v>6000</v>
      </c>
      <c r="Q50" s="188"/>
      <c r="R50" s="67"/>
      <c r="S50" s="378"/>
      <c r="T50" s="379"/>
      <c r="U50" s="364"/>
      <c r="V50" s="178"/>
      <c r="W50" s="173"/>
      <c r="X50" s="166"/>
      <c r="Y50" s="166"/>
      <c r="Z50" s="130">
        <v>107.17</v>
      </c>
      <c r="AA50" s="224"/>
      <c r="AB50" s="222"/>
    </row>
    <row r="51" spans="1:28" ht="27" customHeight="1" x14ac:dyDescent="0.25">
      <c r="A51" s="36"/>
      <c r="B51" s="15"/>
      <c r="C51" s="180"/>
      <c r="D51" s="30"/>
      <c r="E51" s="67"/>
      <c r="F51" s="67"/>
      <c r="G51" s="72"/>
      <c r="H51" s="185"/>
      <c r="I51" s="107"/>
      <c r="J51" s="104"/>
      <c r="K51" s="82"/>
      <c r="L51" s="93"/>
      <c r="M51" s="107"/>
      <c r="N51" s="99"/>
      <c r="O51" s="107" t="s">
        <v>85</v>
      </c>
      <c r="P51" s="67">
        <v>200</v>
      </c>
      <c r="Q51" s="188"/>
      <c r="R51" s="67"/>
      <c r="S51" s="378"/>
      <c r="T51" s="379"/>
      <c r="U51" s="364"/>
      <c r="V51" s="178"/>
      <c r="W51" s="173"/>
      <c r="X51" s="166"/>
      <c r="Y51" s="166"/>
      <c r="Z51" s="130"/>
      <c r="AA51" s="224"/>
      <c r="AB51" s="222"/>
    </row>
    <row r="52" spans="1:28" ht="27" customHeight="1" x14ac:dyDescent="0.25">
      <c r="A52" s="36"/>
      <c r="B52" s="15"/>
      <c r="C52" s="180"/>
      <c r="D52" s="30"/>
      <c r="E52" s="67"/>
      <c r="F52" s="67"/>
      <c r="G52" s="72"/>
      <c r="H52" s="185"/>
      <c r="I52" s="107" t="s">
        <v>168</v>
      </c>
      <c r="J52" s="104">
        <v>-300</v>
      </c>
      <c r="K52" s="82"/>
      <c r="L52" s="93"/>
      <c r="M52" s="107"/>
      <c r="N52" s="99"/>
      <c r="O52" s="107" t="s">
        <v>86</v>
      </c>
      <c r="P52" s="67">
        <v>-300</v>
      </c>
      <c r="Q52" s="188"/>
      <c r="R52" s="67"/>
      <c r="S52" s="378"/>
      <c r="T52" s="379"/>
      <c r="U52" s="364"/>
      <c r="V52" s="178"/>
      <c r="W52" s="173"/>
      <c r="X52" s="166"/>
      <c r="Y52" s="166"/>
      <c r="Z52" s="130"/>
      <c r="AA52" s="224"/>
      <c r="AB52" s="222"/>
    </row>
    <row r="53" spans="1:28" s="223" customFormat="1" ht="27" customHeight="1" x14ac:dyDescent="0.25">
      <c r="A53" s="37">
        <v>17</v>
      </c>
      <c r="B53" s="19" t="s">
        <v>133</v>
      </c>
      <c r="C53" s="169">
        <v>-5.5E-2</v>
      </c>
      <c r="D53" s="317">
        <v>1E-3</v>
      </c>
      <c r="E53" s="63">
        <v>-1100</v>
      </c>
      <c r="F53" s="63">
        <v>-200</v>
      </c>
      <c r="G53" s="73">
        <f>SUM(E53:F53)</f>
        <v>-1300</v>
      </c>
      <c r="H53" s="190"/>
      <c r="I53" s="108" t="s">
        <v>86</v>
      </c>
      <c r="J53" s="103">
        <v>600</v>
      </c>
      <c r="K53" s="86">
        <f>SUM(J50:J53)</f>
        <v>300</v>
      </c>
      <c r="L53" s="87"/>
      <c r="M53" s="108"/>
      <c r="N53" s="63"/>
      <c r="O53" s="108" t="s">
        <v>170</v>
      </c>
      <c r="P53" s="63">
        <v>-23700</v>
      </c>
      <c r="Q53" s="225">
        <f>SUM(N50:N53)+SUM(P50:P53)</f>
        <v>-17800</v>
      </c>
      <c r="R53" s="63">
        <v>-18800</v>
      </c>
      <c r="S53" s="360">
        <v>4183400</v>
      </c>
      <c r="T53" s="361">
        <v>3605900</v>
      </c>
      <c r="U53" s="362">
        <v>3494200</v>
      </c>
      <c r="V53" s="215">
        <v>-0.11700000000000001</v>
      </c>
      <c r="W53" s="401">
        <v>-5.2999999999999999E-2</v>
      </c>
      <c r="X53" s="219">
        <v>-0.02</v>
      </c>
      <c r="Y53" s="165">
        <v>1.4999999999999999E-2</v>
      </c>
      <c r="Z53" s="129">
        <v>107.43</v>
      </c>
      <c r="AA53" s="224"/>
    </row>
    <row r="54" spans="1:28" s="223" customFormat="1" ht="27" customHeight="1" x14ac:dyDescent="0.25">
      <c r="A54" s="36"/>
      <c r="B54" s="15"/>
      <c r="C54" s="65"/>
      <c r="D54" s="30">
        <v>-0.08</v>
      </c>
      <c r="E54" s="67"/>
      <c r="F54" s="67"/>
      <c r="G54" s="72"/>
      <c r="H54" s="61"/>
      <c r="I54" s="107"/>
      <c r="J54" s="104"/>
      <c r="K54" s="82"/>
      <c r="L54" s="93"/>
      <c r="M54" s="107"/>
      <c r="N54" s="67"/>
      <c r="O54" s="107" t="s">
        <v>178</v>
      </c>
      <c r="P54" s="67">
        <v>30000</v>
      </c>
      <c r="Q54" s="113"/>
      <c r="R54" s="67"/>
      <c r="S54" s="358"/>
      <c r="T54" s="363"/>
      <c r="U54" s="359"/>
      <c r="V54" s="179"/>
      <c r="W54" s="173"/>
      <c r="X54" s="313"/>
      <c r="Y54" s="166"/>
      <c r="Z54" s="217">
        <v>106.7</v>
      </c>
      <c r="AA54" s="224"/>
    </row>
    <row r="55" spans="1:28" s="223" customFormat="1" ht="27" customHeight="1" x14ac:dyDescent="0.25">
      <c r="A55" s="36"/>
      <c r="B55" s="15"/>
      <c r="C55" s="65"/>
      <c r="D55" s="30"/>
      <c r="E55" s="67"/>
      <c r="F55" s="67"/>
      <c r="G55" s="72"/>
      <c r="H55" s="61"/>
      <c r="I55" s="107" t="s">
        <v>168</v>
      </c>
      <c r="J55" s="104">
        <v>-400</v>
      </c>
      <c r="K55" s="82"/>
      <c r="L55" s="93"/>
      <c r="M55" s="107"/>
      <c r="N55" s="67"/>
      <c r="O55" s="107" t="s">
        <v>82</v>
      </c>
      <c r="P55" s="67">
        <v>7800</v>
      </c>
      <c r="Q55" s="113"/>
      <c r="R55" s="67"/>
      <c r="S55" s="358"/>
      <c r="T55" s="363"/>
      <c r="U55" s="359"/>
      <c r="V55" s="179"/>
      <c r="W55" s="173"/>
      <c r="X55" s="313"/>
      <c r="Y55" s="166"/>
      <c r="Z55" s="217"/>
      <c r="AA55" s="224"/>
    </row>
    <row r="56" spans="1:28" s="223" customFormat="1" ht="27" customHeight="1" x14ac:dyDescent="0.25">
      <c r="A56" s="37">
        <v>18</v>
      </c>
      <c r="B56" s="19" t="s">
        <v>134</v>
      </c>
      <c r="C56" s="169">
        <v>-5.5E-2</v>
      </c>
      <c r="D56" s="177">
        <v>1E-3</v>
      </c>
      <c r="E56" s="63">
        <v>-2300</v>
      </c>
      <c r="F56" s="63">
        <v>3300</v>
      </c>
      <c r="G56" s="73">
        <f>SUM(E56:F56)</f>
        <v>1000</v>
      </c>
      <c r="H56" s="60"/>
      <c r="I56" s="108" t="s">
        <v>86</v>
      </c>
      <c r="J56" s="103">
        <v>300</v>
      </c>
      <c r="K56" s="86">
        <f>SUM(J54:J56)</f>
        <v>-100</v>
      </c>
      <c r="L56" s="87"/>
      <c r="M56" s="108"/>
      <c r="N56" s="63"/>
      <c r="O56" s="108" t="s">
        <v>86</v>
      </c>
      <c r="P56" s="63">
        <v>-400</v>
      </c>
      <c r="Q56" s="225">
        <f>SUM(N54:N56)+SUM(P54:P56)</f>
        <v>37400</v>
      </c>
      <c r="R56" s="63">
        <v>38300</v>
      </c>
      <c r="S56" s="360">
        <v>4221700</v>
      </c>
      <c r="T56" s="361">
        <v>3641400</v>
      </c>
      <c r="U56" s="362">
        <v>3612300</v>
      </c>
      <c r="V56" s="215">
        <v>-0.125</v>
      </c>
      <c r="W56" s="397">
        <v>-5.2999999999999999E-2</v>
      </c>
      <c r="X56" s="219">
        <v>-0.02</v>
      </c>
      <c r="Y56" s="165">
        <v>0.01</v>
      </c>
      <c r="Z56" s="218">
        <v>107.05</v>
      </c>
      <c r="AA56" s="224"/>
    </row>
    <row r="57" spans="1:28" s="223" customFormat="1" ht="27" customHeight="1" x14ac:dyDescent="0.25">
      <c r="A57" s="39"/>
      <c r="B57" s="15"/>
      <c r="C57" s="64"/>
      <c r="D57" s="139">
        <v>-0.08</v>
      </c>
      <c r="E57" s="70"/>
      <c r="F57" s="70"/>
      <c r="G57" s="76"/>
      <c r="H57" s="126"/>
      <c r="I57" s="123" t="s">
        <v>168</v>
      </c>
      <c r="J57" s="104">
        <v>-700</v>
      </c>
      <c r="K57" s="78"/>
      <c r="L57" s="105"/>
      <c r="M57" s="107"/>
      <c r="N57" s="70"/>
      <c r="O57" s="107"/>
      <c r="P57" s="70"/>
      <c r="Q57" s="112"/>
      <c r="R57" s="70"/>
      <c r="S57" s="367"/>
      <c r="T57" s="368"/>
      <c r="U57" s="366"/>
      <c r="V57" s="160"/>
      <c r="W57" s="174"/>
      <c r="X57" s="334"/>
      <c r="Y57" s="167"/>
      <c r="Z57" s="128">
        <v>106.79</v>
      </c>
      <c r="AA57" s="224"/>
    </row>
    <row r="58" spans="1:28" s="223" customFormat="1" ht="27" customHeight="1" x14ac:dyDescent="0.25">
      <c r="A58" s="36"/>
      <c r="B58" s="15"/>
      <c r="C58" s="65"/>
      <c r="D58" s="30"/>
      <c r="E58" s="67"/>
      <c r="F58" s="67"/>
      <c r="G58" s="72"/>
      <c r="H58" s="191"/>
      <c r="I58" s="107" t="s">
        <v>173</v>
      </c>
      <c r="J58" s="104">
        <v>-800</v>
      </c>
      <c r="K58" s="82"/>
      <c r="L58" s="93"/>
      <c r="M58" s="107"/>
      <c r="N58" s="67"/>
      <c r="O58" s="107"/>
      <c r="P58" s="67"/>
      <c r="Q58" s="113"/>
      <c r="R58" s="67"/>
      <c r="S58" s="358"/>
      <c r="T58" s="363"/>
      <c r="U58" s="359"/>
      <c r="V58" s="179"/>
      <c r="W58" s="173"/>
      <c r="X58" s="313"/>
      <c r="Y58" s="166"/>
      <c r="Z58" s="130"/>
      <c r="AA58" s="224"/>
    </row>
    <row r="59" spans="1:28" s="223" customFormat="1" ht="27" customHeight="1" x14ac:dyDescent="0.25">
      <c r="A59" s="36"/>
      <c r="B59" s="15"/>
      <c r="C59" s="65"/>
      <c r="D59" s="30"/>
      <c r="E59" s="67"/>
      <c r="F59" s="67"/>
      <c r="G59" s="72"/>
      <c r="H59" s="191"/>
      <c r="I59" s="107" t="s">
        <v>86</v>
      </c>
      <c r="J59" s="104">
        <v>400</v>
      </c>
      <c r="K59" s="82"/>
      <c r="L59" s="93"/>
      <c r="M59" s="107"/>
      <c r="N59" s="67"/>
      <c r="O59" s="107" t="s">
        <v>85</v>
      </c>
      <c r="P59" s="67">
        <v>100</v>
      </c>
      <c r="Q59" s="113"/>
      <c r="R59" s="67"/>
      <c r="S59" s="358"/>
      <c r="T59" s="363"/>
      <c r="U59" s="359"/>
      <c r="V59" s="179"/>
      <c r="W59" s="173"/>
      <c r="X59" s="313"/>
      <c r="Y59" s="166"/>
      <c r="Z59" s="130"/>
      <c r="AA59" s="224"/>
    </row>
    <row r="60" spans="1:28" s="223" customFormat="1" ht="27" customHeight="1" x14ac:dyDescent="0.25">
      <c r="A60" s="36"/>
      <c r="B60" s="15"/>
      <c r="C60" s="65"/>
      <c r="D60" s="30"/>
      <c r="E60" s="67"/>
      <c r="F60" s="67"/>
      <c r="G60" s="72"/>
      <c r="H60" s="191"/>
      <c r="I60" s="107" t="s">
        <v>170</v>
      </c>
      <c r="J60" s="104">
        <v>85800</v>
      </c>
      <c r="K60" s="82"/>
      <c r="L60" s="93"/>
      <c r="M60" s="107"/>
      <c r="N60" s="67"/>
      <c r="O60" s="107" t="s">
        <v>86</v>
      </c>
      <c r="P60" s="67">
        <v>-100</v>
      </c>
      <c r="Q60" s="113"/>
      <c r="R60" s="67"/>
      <c r="S60" s="358"/>
      <c r="T60" s="363"/>
      <c r="U60" s="359"/>
      <c r="V60" s="179"/>
      <c r="W60" s="173"/>
      <c r="X60" s="313"/>
      <c r="Y60" s="166"/>
      <c r="Z60" s="130"/>
      <c r="AA60" s="224"/>
    </row>
    <row r="61" spans="1:28" s="223" customFormat="1" ht="27" customHeight="1" x14ac:dyDescent="0.25">
      <c r="A61" s="37">
        <v>19</v>
      </c>
      <c r="B61" s="19" t="s">
        <v>135</v>
      </c>
      <c r="C61" s="169">
        <v>-4.2000000000000003E-2</v>
      </c>
      <c r="D61" s="177">
        <v>1E-3</v>
      </c>
      <c r="E61" s="63">
        <v>-1200</v>
      </c>
      <c r="F61" s="63">
        <v>-17800</v>
      </c>
      <c r="G61" s="73">
        <f>SUM(E61:F61)</f>
        <v>-19000</v>
      </c>
      <c r="H61" s="60"/>
      <c r="I61" s="108" t="s">
        <v>202</v>
      </c>
      <c r="J61" s="103">
        <v>-49100</v>
      </c>
      <c r="K61" s="86">
        <f>SUM(J57:J61)</f>
        <v>35600</v>
      </c>
      <c r="L61" s="87"/>
      <c r="M61" s="108"/>
      <c r="N61" s="63"/>
      <c r="O61" s="108" t="s">
        <v>202</v>
      </c>
      <c r="P61" s="63">
        <v>63200</v>
      </c>
      <c r="Q61" s="225">
        <f>SUM(N57:N61)+SUM(P57:P61)</f>
        <v>63200</v>
      </c>
      <c r="R61" s="63">
        <v>79800</v>
      </c>
      <c r="S61" s="360">
        <v>4301500</v>
      </c>
      <c r="T61" s="361">
        <v>3709500</v>
      </c>
      <c r="U61" s="362">
        <v>3706100</v>
      </c>
      <c r="V61" s="138">
        <v>-0.13500000000000001</v>
      </c>
      <c r="W61" s="397">
        <v>-5.2999999999999999E-2</v>
      </c>
      <c r="X61" s="219">
        <v>-1.4999999999999999E-2</v>
      </c>
      <c r="Y61" s="165">
        <v>0.01</v>
      </c>
      <c r="Z61" s="129">
        <v>107.05</v>
      </c>
      <c r="AA61" s="224"/>
    </row>
    <row r="62" spans="1:28" s="223" customFormat="1" ht="27" customHeight="1" x14ac:dyDescent="0.25">
      <c r="A62" s="36"/>
      <c r="B62" s="15"/>
      <c r="C62" s="180"/>
      <c r="D62" s="30">
        <v>-0.08</v>
      </c>
      <c r="E62" s="67"/>
      <c r="F62" s="67"/>
      <c r="G62" s="72"/>
      <c r="H62" s="61"/>
      <c r="I62" s="107"/>
      <c r="J62" s="104"/>
      <c r="K62" s="82"/>
      <c r="L62" s="93"/>
      <c r="M62" s="107"/>
      <c r="N62" s="67"/>
      <c r="O62" s="107"/>
      <c r="P62" s="67"/>
      <c r="Q62" s="82"/>
      <c r="R62" s="67"/>
      <c r="S62" s="378"/>
      <c r="T62" s="379"/>
      <c r="U62" s="364"/>
      <c r="V62" s="178"/>
      <c r="W62" s="173"/>
      <c r="X62" s="166"/>
      <c r="Y62" s="166"/>
      <c r="Z62" s="130">
        <v>106.76</v>
      </c>
      <c r="AA62" s="224"/>
    </row>
    <row r="63" spans="1:28" s="223" customFormat="1" ht="27" customHeight="1" x14ac:dyDescent="0.25">
      <c r="A63" s="36"/>
      <c r="B63" s="15"/>
      <c r="C63" s="180"/>
      <c r="D63" s="30"/>
      <c r="E63" s="67"/>
      <c r="F63" s="67"/>
      <c r="G63" s="72"/>
      <c r="H63" s="61"/>
      <c r="I63" s="107" t="s">
        <v>168</v>
      </c>
      <c r="J63" s="104">
        <v>-100</v>
      </c>
      <c r="K63" s="82"/>
      <c r="L63" s="93"/>
      <c r="M63" s="107"/>
      <c r="N63" s="67"/>
      <c r="O63" s="107"/>
      <c r="P63" s="67"/>
      <c r="Q63" s="82"/>
      <c r="R63" s="67"/>
      <c r="S63" s="378"/>
      <c r="T63" s="379"/>
      <c r="U63" s="364"/>
      <c r="V63" s="178"/>
      <c r="W63" s="173"/>
      <c r="X63" s="166"/>
      <c r="Y63" s="166"/>
      <c r="Z63" s="130"/>
      <c r="AA63" s="224"/>
    </row>
    <row r="64" spans="1:28" s="223" customFormat="1" ht="27" customHeight="1" x14ac:dyDescent="0.25">
      <c r="A64" s="37">
        <v>22</v>
      </c>
      <c r="B64" s="206" t="s">
        <v>127</v>
      </c>
      <c r="C64" s="169">
        <v>-4.4999999999999998E-2</v>
      </c>
      <c r="D64" s="177">
        <v>1E-3</v>
      </c>
      <c r="E64" s="63">
        <v>-800</v>
      </c>
      <c r="F64" s="63">
        <v>75000</v>
      </c>
      <c r="G64" s="73">
        <f>SUM(E64:F64)</f>
        <v>74200</v>
      </c>
      <c r="H64" s="60"/>
      <c r="I64" s="108" t="s">
        <v>86</v>
      </c>
      <c r="J64" s="103">
        <v>100</v>
      </c>
      <c r="K64" s="86">
        <f>SUM(J62:J64)</f>
        <v>0</v>
      </c>
      <c r="L64" s="87"/>
      <c r="M64" s="108"/>
      <c r="N64" s="63"/>
      <c r="O64" s="108" t="s">
        <v>86</v>
      </c>
      <c r="P64" s="103">
        <v>-100</v>
      </c>
      <c r="Q64" s="225">
        <f>SUM(N62:N64)+SUM(P62:P64)</f>
        <v>-100</v>
      </c>
      <c r="R64" s="63">
        <v>74100</v>
      </c>
      <c r="S64" s="360">
        <v>4375600</v>
      </c>
      <c r="T64" s="361">
        <v>3753200</v>
      </c>
      <c r="U64" s="362">
        <v>3751700</v>
      </c>
      <c r="V64" s="138">
        <v>-0.10299999999999999</v>
      </c>
      <c r="W64" s="397">
        <v>-5.2999999999999999E-2</v>
      </c>
      <c r="X64" s="165">
        <v>-0.02</v>
      </c>
      <c r="Y64" s="165">
        <v>5.0000000000000001E-3</v>
      </c>
      <c r="Z64" s="129">
        <v>107</v>
      </c>
      <c r="AA64" s="224"/>
    </row>
    <row r="65" spans="1:27" s="223" customFormat="1" ht="27" customHeight="1" x14ac:dyDescent="0.25">
      <c r="A65" s="36"/>
      <c r="B65" s="15"/>
      <c r="C65" s="180"/>
      <c r="D65" s="30">
        <v>-0.08</v>
      </c>
      <c r="E65" s="67"/>
      <c r="F65" s="67"/>
      <c r="G65" s="72"/>
      <c r="H65" s="61"/>
      <c r="I65" s="107"/>
      <c r="J65" s="104"/>
      <c r="K65" s="82"/>
      <c r="L65" s="93"/>
      <c r="M65" s="107"/>
      <c r="N65" s="67"/>
      <c r="O65" s="107"/>
      <c r="P65" s="67"/>
      <c r="Q65" s="82"/>
      <c r="R65" s="67"/>
      <c r="S65" s="378"/>
      <c r="T65" s="379"/>
      <c r="U65" s="364"/>
      <c r="V65" s="178"/>
      <c r="W65" s="173"/>
      <c r="X65" s="166"/>
      <c r="Y65" s="166"/>
      <c r="Z65" s="130">
        <v>106.74</v>
      </c>
      <c r="AA65" s="224"/>
    </row>
    <row r="66" spans="1:27" s="223" customFormat="1" ht="27" customHeight="1" x14ac:dyDescent="0.25">
      <c r="A66" s="36"/>
      <c r="B66" s="15"/>
      <c r="C66" s="180"/>
      <c r="D66" s="30"/>
      <c r="E66" s="67"/>
      <c r="F66" s="67"/>
      <c r="G66" s="72"/>
      <c r="H66" s="61"/>
      <c r="I66" s="107" t="s">
        <v>168</v>
      </c>
      <c r="J66" s="104">
        <v>-500</v>
      </c>
      <c r="K66" s="82"/>
      <c r="L66" s="93"/>
      <c r="M66" s="107"/>
      <c r="N66" s="67"/>
      <c r="O66" s="107" t="s">
        <v>82</v>
      </c>
      <c r="P66" s="67">
        <v>10800</v>
      </c>
      <c r="Q66" s="82"/>
      <c r="R66" s="67"/>
      <c r="S66" s="378"/>
      <c r="T66" s="379"/>
      <c r="U66" s="364"/>
      <c r="V66" s="178"/>
      <c r="W66" s="173"/>
      <c r="X66" s="166"/>
      <c r="Y66" s="166"/>
      <c r="Z66" s="130"/>
      <c r="AA66" s="224"/>
    </row>
    <row r="67" spans="1:27" s="223" customFormat="1" ht="27" customHeight="1" x14ac:dyDescent="0.25">
      <c r="A67" s="36">
        <v>23</v>
      </c>
      <c r="B67" s="19" t="s">
        <v>130</v>
      </c>
      <c r="C67" s="180">
        <v>-4.2000000000000003E-2</v>
      </c>
      <c r="D67" s="30">
        <v>1E-3</v>
      </c>
      <c r="E67" s="67">
        <v>-1500</v>
      </c>
      <c r="F67" s="67">
        <v>600</v>
      </c>
      <c r="G67" s="72">
        <f>SUM(E67:F67)</f>
        <v>-900</v>
      </c>
      <c r="H67" s="61"/>
      <c r="I67" s="107" t="s">
        <v>86</v>
      </c>
      <c r="J67" s="103">
        <v>100</v>
      </c>
      <c r="K67" s="82">
        <f>SUM(J65:J67)</f>
        <v>-400</v>
      </c>
      <c r="L67" s="387"/>
      <c r="M67" s="108"/>
      <c r="N67" s="67"/>
      <c r="O67" s="108" t="s">
        <v>77</v>
      </c>
      <c r="P67" s="67">
        <v>300</v>
      </c>
      <c r="Q67" s="225">
        <f>SUM(N65:N67)+SUM(P65:P67)+L67</f>
        <v>11100</v>
      </c>
      <c r="R67" s="67">
        <v>9800</v>
      </c>
      <c r="S67" s="378">
        <v>4385400</v>
      </c>
      <c r="T67" s="379">
        <v>3774600</v>
      </c>
      <c r="U67" s="364">
        <v>3773000</v>
      </c>
      <c r="V67" s="220">
        <v>-0.10299999999999999</v>
      </c>
      <c r="W67" s="398">
        <v>-5.2999999999999999E-2</v>
      </c>
      <c r="X67" s="166">
        <v>-0.02</v>
      </c>
      <c r="Y67" s="166">
        <v>5.0000000000000001E-3</v>
      </c>
      <c r="Z67" s="130">
        <v>107.22</v>
      </c>
      <c r="AA67" s="224"/>
    </row>
    <row r="68" spans="1:27" s="223" customFormat="1" ht="27" customHeight="1" x14ac:dyDescent="0.25">
      <c r="A68" s="39"/>
      <c r="B68" s="15"/>
      <c r="C68" s="64"/>
      <c r="D68" s="139">
        <v>-0.08</v>
      </c>
      <c r="E68" s="70"/>
      <c r="F68" s="70"/>
      <c r="G68" s="76"/>
      <c r="H68" s="126"/>
      <c r="I68" s="123"/>
      <c r="J68" s="104"/>
      <c r="K68" s="78"/>
      <c r="L68" s="105"/>
      <c r="M68" s="107"/>
      <c r="N68" s="70"/>
      <c r="O68" s="107"/>
      <c r="P68" s="70"/>
      <c r="Q68" s="112"/>
      <c r="R68" s="70"/>
      <c r="S68" s="367"/>
      <c r="T68" s="368"/>
      <c r="U68" s="366"/>
      <c r="V68" s="160"/>
      <c r="W68" s="174"/>
      <c r="X68" s="334"/>
      <c r="Y68" s="167"/>
      <c r="Z68" s="128">
        <v>106.39</v>
      </c>
      <c r="AA68" s="224"/>
    </row>
    <row r="69" spans="1:27" s="223" customFormat="1" ht="27" customHeight="1" x14ac:dyDescent="0.25">
      <c r="A69" s="36"/>
      <c r="B69" s="15"/>
      <c r="C69" s="65"/>
      <c r="D69" s="30"/>
      <c r="E69" s="67"/>
      <c r="F69" s="67"/>
      <c r="G69" s="72"/>
      <c r="H69" s="191"/>
      <c r="I69" s="107"/>
      <c r="J69" s="104"/>
      <c r="K69" s="82"/>
      <c r="L69" s="93"/>
      <c r="M69" s="107"/>
      <c r="N69" s="67"/>
      <c r="O69" s="107" t="s">
        <v>178</v>
      </c>
      <c r="P69" s="67">
        <v>30000</v>
      </c>
      <c r="Q69" s="113"/>
      <c r="R69" s="67"/>
      <c r="S69" s="358"/>
      <c r="T69" s="363"/>
      <c r="U69" s="359"/>
      <c r="V69" s="179"/>
      <c r="W69" s="173"/>
      <c r="X69" s="313"/>
      <c r="Y69" s="166"/>
      <c r="Z69" s="130"/>
      <c r="AA69" s="224"/>
    </row>
    <row r="70" spans="1:27" s="223" customFormat="1" ht="27" customHeight="1" x14ac:dyDescent="0.25">
      <c r="A70" s="37">
        <v>24</v>
      </c>
      <c r="B70" s="19" t="s">
        <v>133</v>
      </c>
      <c r="C70" s="169">
        <v>-4.2999999999999997E-2</v>
      </c>
      <c r="D70" s="177">
        <v>1E-3</v>
      </c>
      <c r="E70" s="63">
        <v>-1700</v>
      </c>
      <c r="F70" s="63">
        <v>-1400</v>
      </c>
      <c r="G70" s="73">
        <f>SUM(E70:F70)</f>
        <v>-3100</v>
      </c>
      <c r="H70" s="60"/>
      <c r="I70" s="108" t="s">
        <v>168</v>
      </c>
      <c r="J70" s="103">
        <v>-500</v>
      </c>
      <c r="K70" s="86">
        <f>SUM(J68:J70)</f>
        <v>-500</v>
      </c>
      <c r="L70" s="87"/>
      <c r="M70" s="108"/>
      <c r="N70" s="63"/>
      <c r="O70" s="108" t="s">
        <v>170</v>
      </c>
      <c r="P70" s="63">
        <v>-28200</v>
      </c>
      <c r="Q70" s="225">
        <f>SUM(N68:N70)+SUM(P68:P70)</f>
        <v>1800</v>
      </c>
      <c r="R70" s="63">
        <v>-1800</v>
      </c>
      <c r="S70" s="360">
        <v>4383600</v>
      </c>
      <c r="T70" s="361">
        <v>3772200</v>
      </c>
      <c r="U70" s="362">
        <v>3771100</v>
      </c>
      <c r="V70" s="138">
        <v>-0.104</v>
      </c>
      <c r="W70" s="397">
        <v>-5.2999999999999999E-2</v>
      </c>
      <c r="X70" s="219">
        <v>-1.4999999999999999E-2</v>
      </c>
      <c r="Y70" s="165">
        <v>0.01</v>
      </c>
      <c r="Z70" s="129">
        <v>106.64</v>
      </c>
      <c r="AA70" s="224"/>
    </row>
    <row r="71" spans="1:27" s="223" customFormat="1" ht="27" customHeight="1" x14ac:dyDescent="0.25">
      <c r="A71" s="36"/>
      <c r="B71" s="15"/>
      <c r="C71" s="180"/>
      <c r="D71" s="30">
        <v>-0.08</v>
      </c>
      <c r="E71" s="67"/>
      <c r="F71" s="67"/>
      <c r="G71" s="72"/>
      <c r="H71" s="61"/>
      <c r="I71" s="107" t="s">
        <v>168</v>
      </c>
      <c r="J71" s="104">
        <v>-700</v>
      </c>
      <c r="K71" s="82"/>
      <c r="L71" s="93"/>
      <c r="M71" s="107"/>
      <c r="N71" s="67"/>
      <c r="O71" s="107"/>
      <c r="P71" s="67"/>
      <c r="Q71" s="82"/>
      <c r="R71" s="67"/>
      <c r="S71" s="378"/>
      <c r="T71" s="379"/>
      <c r="U71" s="364"/>
      <c r="V71" s="178"/>
      <c r="W71" s="173"/>
      <c r="X71" s="166"/>
      <c r="Y71" s="166"/>
      <c r="Z71" s="130">
        <v>107.02</v>
      </c>
      <c r="AA71" s="224"/>
    </row>
    <row r="72" spans="1:27" s="223" customFormat="1" ht="27" customHeight="1" x14ac:dyDescent="0.25">
      <c r="A72" s="36"/>
      <c r="B72" s="15"/>
      <c r="C72" s="180"/>
      <c r="D72" s="30"/>
      <c r="E72" s="67"/>
      <c r="F72" s="67"/>
      <c r="G72" s="72"/>
      <c r="H72" s="61"/>
      <c r="I72" s="107" t="s">
        <v>173</v>
      </c>
      <c r="J72" s="104">
        <v>-500</v>
      </c>
      <c r="K72" s="82"/>
      <c r="L72" s="93"/>
      <c r="M72" s="107"/>
      <c r="N72" s="67"/>
      <c r="O72" s="107" t="s">
        <v>86</v>
      </c>
      <c r="P72" s="67">
        <v>-100</v>
      </c>
      <c r="Q72" s="82"/>
      <c r="R72" s="67"/>
      <c r="S72" s="378"/>
      <c r="T72" s="379"/>
      <c r="U72" s="364"/>
      <c r="V72" s="178"/>
      <c r="W72" s="173"/>
      <c r="X72" s="166"/>
      <c r="Y72" s="166"/>
      <c r="Z72" s="130"/>
      <c r="AA72" s="224"/>
    </row>
    <row r="73" spans="1:27" s="223" customFormat="1" ht="27" customHeight="1" x14ac:dyDescent="0.25">
      <c r="A73" s="37">
        <v>25</v>
      </c>
      <c r="B73" s="19" t="s">
        <v>134</v>
      </c>
      <c r="C73" s="169">
        <v>-4.2000000000000003E-2</v>
      </c>
      <c r="D73" s="177">
        <v>1E-3</v>
      </c>
      <c r="E73" s="63">
        <v>-2900</v>
      </c>
      <c r="F73" s="63">
        <v>8800</v>
      </c>
      <c r="G73" s="73">
        <f>SUM(E73:F73)</f>
        <v>5900</v>
      </c>
      <c r="H73" s="60"/>
      <c r="I73" s="108" t="s">
        <v>195</v>
      </c>
      <c r="J73" s="103">
        <v>-34000</v>
      </c>
      <c r="K73" s="86">
        <f>SUM(J71:J73)</f>
        <v>-35200</v>
      </c>
      <c r="L73" s="87"/>
      <c r="M73" s="108"/>
      <c r="N73" s="63"/>
      <c r="O73" s="108" t="s">
        <v>195</v>
      </c>
      <c r="P73" s="103">
        <v>82800</v>
      </c>
      <c r="Q73" s="225">
        <f>SUM(N71:N73)+SUM(P71:P73)</f>
        <v>82700</v>
      </c>
      <c r="R73" s="63">
        <v>53400</v>
      </c>
      <c r="S73" s="360">
        <v>4437000</v>
      </c>
      <c r="T73" s="361">
        <v>3820200</v>
      </c>
      <c r="U73" s="362">
        <v>3818100</v>
      </c>
      <c r="V73" s="138">
        <v>-0.1</v>
      </c>
      <c r="W73" s="397">
        <v>-5.2999999999999999E-2</v>
      </c>
      <c r="X73" s="165">
        <v>-0.01</v>
      </c>
      <c r="Y73" s="165">
        <v>0.01</v>
      </c>
      <c r="Z73" s="129">
        <v>107.25</v>
      </c>
      <c r="AA73" s="224"/>
    </row>
    <row r="74" spans="1:27" s="223" customFormat="1" ht="27" customHeight="1" x14ac:dyDescent="0.25">
      <c r="A74" s="36"/>
      <c r="B74" s="15"/>
      <c r="C74" s="180"/>
      <c r="D74" s="30">
        <v>-0.08</v>
      </c>
      <c r="E74" s="67"/>
      <c r="F74" s="67"/>
      <c r="G74" s="72"/>
      <c r="H74" s="61"/>
      <c r="I74" s="107" t="s">
        <v>168</v>
      </c>
      <c r="J74" s="104">
        <v>-1200</v>
      </c>
      <c r="K74" s="82"/>
      <c r="L74" s="93"/>
      <c r="M74" s="107"/>
      <c r="N74" s="67"/>
      <c r="O74" s="107"/>
      <c r="P74" s="67"/>
      <c r="Q74" s="82"/>
      <c r="R74" s="67"/>
      <c r="S74" s="378"/>
      <c r="T74" s="379"/>
      <c r="U74" s="364"/>
      <c r="V74" s="178"/>
      <c r="W74" s="173"/>
      <c r="X74" s="166"/>
      <c r="Y74" s="166"/>
      <c r="Z74" s="130">
        <v>106.95</v>
      </c>
      <c r="AA74" s="224"/>
    </row>
    <row r="75" spans="1:27" s="223" customFormat="1" ht="27" customHeight="1" x14ac:dyDescent="0.25">
      <c r="A75" s="36"/>
      <c r="B75" s="15"/>
      <c r="C75" s="180"/>
      <c r="D75" s="30"/>
      <c r="E75" s="67"/>
      <c r="F75" s="67"/>
      <c r="G75" s="72"/>
      <c r="H75" s="61"/>
      <c r="I75" s="107" t="s">
        <v>86</v>
      </c>
      <c r="J75" s="104">
        <v>100</v>
      </c>
      <c r="K75" s="82"/>
      <c r="L75" s="93"/>
      <c r="M75" s="107"/>
      <c r="N75" s="67"/>
      <c r="O75" s="107"/>
      <c r="P75" s="67"/>
      <c r="Q75" s="82"/>
      <c r="R75" s="67"/>
      <c r="S75" s="378"/>
      <c r="T75" s="379"/>
      <c r="U75" s="364"/>
      <c r="V75" s="178"/>
      <c r="W75" s="173"/>
      <c r="X75" s="166"/>
      <c r="Y75" s="166"/>
      <c r="Z75" s="130"/>
      <c r="AA75" s="224"/>
    </row>
    <row r="76" spans="1:27" s="223" customFormat="1" ht="27" customHeight="1" x14ac:dyDescent="0.25">
      <c r="A76" s="36">
        <v>26</v>
      </c>
      <c r="B76" s="19" t="s">
        <v>135</v>
      </c>
      <c r="C76" s="180">
        <v>-3.7999999999999999E-2</v>
      </c>
      <c r="D76" s="30">
        <v>1E-3</v>
      </c>
      <c r="E76" s="67">
        <v>-1600</v>
      </c>
      <c r="F76" s="67">
        <v>-4800</v>
      </c>
      <c r="G76" s="72">
        <f>SUM(E76:F76)</f>
        <v>-6400</v>
      </c>
      <c r="H76" s="61"/>
      <c r="I76" s="107" t="s">
        <v>170</v>
      </c>
      <c r="J76" s="104">
        <v>44200</v>
      </c>
      <c r="K76" s="82">
        <f>SUM(J74:J76)</f>
        <v>43100</v>
      </c>
      <c r="L76" s="387"/>
      <c r="M76" s="107"/>
      <c r="N76" s="67"/>
      <c r="O76" s="107" t="s">
        <v>86</v>
      </c>
      <c r="P76" s="67">
        <v>-100</v>
      </c>
      <c r="Q76" s="225">
        <f>SUM(N74:N76)+SUM(P74:P76)+L76</f>
        <v>-100</v>
      </c>
      <c r="R76" s="67">
        <v>36600</v>
      </c>
      <c r="S76" s="378">
        <v>4473600</v>
      </c>
      <c r="T76" s="379">
        <v>3869700</v>
      </c>
      <c r="U76" s="364">
        <v>3869100</v>
      </c>
      <c r="V76" s="220">
        <v>-9.8000000000000004E-2</v>
      </c>
      <c r="W76" s="398">
        <v>-5.2999999999999999E-2</v>
      </c>
      <c r="X76" s="166">
        <v>-0.01</v>
      </c>
      <c r="Y76" s="166">
        <v>5.0000000000000001E-3</v>
      </c>
      <c r="Z76" s="130">
        <v>107.23</v>
      </c>
      <c r="AA76" s="224"/>
    </row>
    <row r="77" spans="1:27" s="223" customFormat="1" ht="27" customHeight="1" x14ac:dyDescent="0.25">
      <c r="A77" s="39"/>
      <c r="B77" s="39"/>
      <c r="C77" s="181"/>
      <c r="D77" s="139">
        <v>-8.6999999999999994E-2</v>
      </c>
      <c r="E77" s="70"/>
      <c r="F77" s="70"/>
      <c r="G77" s="76"/>
      <c r="H77" s="62"/>
      <c r="I77" s="123" t="s">
        <v>172</v>
      </c>
      <c r="J77" s="102">
        <v>-2300</v>
      </c>
      <c r="K77" s="78"/>
      <c r="L77" s="105"/>
      <c r="M77" s="123" t="s">
        <v>172</v>
      </c>
      <c r="N77" s="70">
        <v>1900</v>
      </c>
      <c r="O77" s="123" t="s">
        <v>82</v>
      </c>
      <c r="P77" s="70">
        <v>6700</v>
      </c>
      <c r="Q77" s="78"/>
      <c r="R77" s="70"/>
      <c r="S77" s="375"/>
      <c r="T77" s="376"/>
      <c r="U77" s="389"/>
      <c r="V77" s="314"/>
      <c r="W77" s="315"/>
      <c r="X77" s="167"/>
      <c r="Y77" s="167"/>
      <c r="Z77" s="128">
        <v>107.04</v>
      </c>
      <c r="AA77" s="224"/>
    </row>
    <row r="78" spans="1:27" s="223" customFormat="1" ht="27" customHeight="1" x14ac:dyDescent="0.25">
      <c r="A78" s="36"/>
      <c r="B78" s="15"/>
      <c r="C78" s="180"/>
      <c r="D78" s="30"/>
      <c r="E78" s="67"/>
      <c r="F78" s="67"/>
      <c r="G78" s="72"/>
      <c r="H78" s="61"/>
      <c r="I78" s="107" t="s">
        <v>168</v>
      </c>
      <c r="J78" s="104">
        <v>-200</v>
      </c>
      <c r="K78" s="82"/>
      <c r="L78" s="93"/>
      <c r="M78" s="107"/>
      <c r="N78" s="67"/>
      <c r="O78" s="107" t="s">
        <v>173</v>
      </c>
      <c r="P78" s="67">
        <v>2000</v>
      </c>
      <c r="Q78" s="82"/>
      <c r="R78" s="67"/>
      <c r="S78" s="378"/>
      <c r="T78" s="379"/>
      <c r="U78" s="364"/>
      <c r="V78" s="220"/>
      <c r="W78" s="221"/>
      <c r="X78" s="166"/>
      <c r="Y78" s="166"/>
      <c r="Z78" s="130"/>
      <c r="AA78" s="224"/>
    </row>
    <row r="79" spans="1:27" s="223" customFormat="1" ht="27" customHeight="1" x14ac:dyDescent="0.25">
      <c r="A79" s="37">
        <v>29</v>
      </c>
      <c r="B79" s="19" t="s">
        <v>127</v>
      </c>
      <c r="C79" s="169">
        <v>-4.1000000000000002E-2</v>
      </c>
      <c r="D79" s="317">
        <v>1E-3</v>
      </c>
      <c r="E79" s="63">
        <v>-1200</v>
      </c>
      <c r="F79" s="63">
        <v>-32000</v>
      </c>
      <c r="G79" s="73">
        <f>SUM(E79:F79)</f>
        <v>-33200</v>
      </c>
      <c r="H79" s="390"/>
      <c r="I79" s="108" t="s">
        <v>86</v>
      </c>
      <c r="J79" s="103">
        <v>100</v>
      </c>
      <c r="K79" s="86">
        <f>SUM(J77:J79)+H79</f>
        <v>-2400</v>
      </c>
      <c r="L79" s="87"/>
      <c r="M79" s="108"/>
      <c r="N79" s="63"/>
      <c r="O79" s="108" t="s">
        <v>86</v>
      </c>
      <c r="P79" s="63">
        <v>-100</v>
      </c>
      <c r="Q79" s="225">
        <f>SUM(N77:N79)+SUM(P77:P79)</f>
        <v>10500</v>
      </c>
      <c r="R79" s="63">
        <v>-25100</v>
      </c>
      <c r="S79" s="360">
        <v>4448500</v>
      </c>
      <c r="T79" s="361">
        <v>3849800</v>
      </c>
      <c r="U79" s="362">
        <v>3849500</v>
      </c>
      <c r="V79" s="215">
        <v>-9.4E-2</v>
      </c>
      <c r="W79" s="396">
        <v>-5.2999999999999999E-2</v>
      </c>
      <c r="X79" s="165">
        <v>-1.4999999999999999E-2</v>
      </c>
      <c r="Y79" s="165">
        <v>0.01</v>
      </c>
      <c r="Z79" s="129">
        <v>107.38</v>
      </c>
      <c r="AA79" s="224"/>
    </row>
    <row r="80" spans="1:27" s="223" customFormat="1" ht="27" customHeight="1" x14ac:dyDescent="0.25">
      <c r="A80" s="36"/>
      <c r="B80" s="15"/>
      <c r="C80" s="180"/>
      <c r="D80" s="30">
        <v>-8.6999999999999994E-2</v>
      </c>
      <c r="E80" s="67"/>
      <c r="F80" s="67"/>
      <c r="G80" s="72"/>
      <c r="H80" s="61"/>
      <c r="I80" s="123"/>
      <c r="J80" s="104"/>
      <c r="K80" s="82"/>
      <c r="L80" s="93"/>
      <c r="M80" s="107"/>
      <c r="N80" s="67"/>
      <c r="O80" s="107" t="s">
        <v>82</v>
      </c>
      <c r="P80" s="67">
        <v>6400</v>
      </c>
      <c r="Q80" s="82"/>
      <c r="R80" s="67"/>
      <c r="S80" s="378"/>
      <c r="T80" s="379"/>
      <c r="U80" s="364"/>
      <c r="V80" s="178"/>
      <c r="W80" s="173"/>
      <c r="X80" s="166"/>
      <c r="Y80" s="166"/>
      <c r="Z80" s="130">
        <v>107.55</v>
      </c>
      <c r="AA80" s="224"/>
    </row>
    <row r="81" spans="1:28" s="223" customFormat="1" ht="27" customHeight="1" x14ac:dyDescent="0.25">
      <c r="A81" s="36"/>
      <c r="B81" s="15"/>
      <c r="C81" s="180"/>
      <c r="D81" s="30"/>
      <c r="E81" s="67"/>
      <c r="F81" s="67"/>
      <c r="G81" s="72"/>
      <c r="H81" s="61"/>
      <c r="I81" s="107"/>
      <c r="J81" s="104"/>
      <c r="K81" s="82"/>
      <c r="L81" s="93"/>
      <c r="M81" s="107"/>
      <c r="N81" s="67"/>
      <c r="O81" s="107" t="s">
        <v>168</v>
      </c>
      <c r="P81" s="67">
        <v>6000</v>
      </c>
      <c r="Q81" s="82"/>
      <c r="R81" s="67"/>
      <c r="S81" s="378"/>
      <c r="T81" s="379"/>
      <c r="U81" s="364"/>
      <c r="V81" s="178"/>
      <c r="W81" s="173"/>
      <c r="X81" s="166"/>
      <c r="Y81" s="166"/>
      <c r="Z81" s="130"/>
      <c r="AA81" s="224"/>
    </row>
    <row r="82" spans="1:28" s="223" customFormat="1" ht="27" customHeight="1" x14ac:dyDescent="0.25">
      <c r="A82" s="36"/>
      <c r="B82" s="15"/>
      <c r="C82" s="180"/>
      <c r="D82" s="30"/>
      <c r="E82" s="67"/>
      <c r="F82" s="67"/>
      <c r="G82" s="72"/>
      <c r="H82" s="61"/>
      <c r="I82" s="107" t="s">
        <v>168</v>
      </c>
      <c r="J82" s="104">
        <v>-5800</v>
      </c>
      <c r="K82" s="82"/>
      <c r="L82" s="93"/>
      <c r="M82" s="107"/>
      <c r="N82" s="67"/>
      <c r="O82" s="107" t="s">
        <v>85</v>
      </c>
      <c r="P82" s="67">
        <v>1100</v>
      </c>
      <c r="Q82" s="82"/>
      <c r="R82" s="67"/>
      <c r="S82" s="378"/>
      <c r="T82" s="379"/>
      <c r="U82" s="364"/>
      <c r="V82" s="178"/>
      <c r="W82" s="173"/>
      <c r="X82" s="166"/>
      <c r="Y82" s="166"/>
      <c r="Z82" s="130"/>
      <c r="AA82" s="224"/>
    </row>
    <row r="83" spans="1:28" s="223" customFormat="1" ht="27" customHeight="1" thickBot="1" x14ac:dyDescent="0.3">
      <c r="A83" s="37">
        <v>30</v>
      </c>
      <c r="B83" s="19" t="s">
        <v>130</v>
      </c>
      <c r="C83" s="169">
        <v>-6.8000000000000005E-2</v>
      </c>
      <c r="D83" s="177">
        <v>1E-3</v>
      </c>
      <c r="E83" s="63">
        <v>-900</v>
      </c>
      <c r="F83" s="63">
        <v>17200</v>
      </c>
      <c r="G83" s="73">
        <f>SUM(E83:F83)</f>
        <v>16300</v>
      </c>
      <c r="H83" s="60"/>
      <c r="I83" s="108" t="s">
        <v>86</v>
      </c>
      <c r="J83" s="103">
        <v>100</v>
      </c>
      <c r="K83" s="86">
        <f>SUM(J80:J83)</f>
        <v>-5700</v>
      </c>
      <c r="L83" s="87"/>
      <c r="M83" s="108"/>
      <c r="N83" s="63"/>
      <c r="O83" s="108" t="s">
        <v>86</v>
      </c>
      <c r="P83" s="103">
        <v>2400</v>
      </c>
      <c r="Q83" s="225">
        <f>SUM(N80:N83)+SUM(P80:P83)</f>
        <v>15900</v>
      </c>
      <c r="R83" s="63">
        <v>21700</v>
      </c>
      <c r="S83" s="360">
        <v>4470200</v>
      </c>
      <c r="T83" s="361">
        <v>3868000</v>
      </c>
      <c r="U83" s="362">
        <v>3867900</v>
      </c>
      <c r="V83" s="138">
        <v>-9.4E-2</v>
      </c>
      <c r="W83" s="397">
        <v>-4.2000000000000003E-2</v>
      </c>
      <c r="X83" s="165">
        <v>-0.01</v>
      </c>
      <c r="Y83" s="165">
        <v>2.5000000000000001E-2</v>
      </c>
      <c r="Z83" s="129">
        <v>107.79</v>
      </c>
      <c r="AA83" s="224"/>
    </row>
    <row r="84" spans="1:28" ht="22.5" customHeight="1" x14ac:dyDescent="0.2">
      <c r="A84" s="291" t="s">
        <v>183</v>
      </c>
      <c r="B84" s="239"/>
      <c r="C84" s="240"/>
      <c r="D84" s="241"/>
      <c r="E84" s="233"/>
      <c r="F84" s="242"/>
      <c r="G84" s="242"/>
      <c r="H84" s="243"/>
      <c r="I84" s="233" t="s">
        <v>48</v>
      </c>
      <c r="J84" s="244"/>
      <c r="K84" s="245"/>
      <c r="L84" s="246"/>
      <c r="M84" s="235" t="s">
        <v>51</v>
      </c>
      <c r="N84" s="236"/>
      <c r="O84" s="235" t="s">
        <v>51</v>
      </c>
      <c r="P84" s="236"/>
      <c r="Q84" s="237" t="s">
        <v>50</v>
      </c>
      <c r="R84" s="247"/>
      <c r="S84" s="276"/>
      <c r="T84" s="249"/>
      <c r="U84" s="245"/>
      <c r="V84" s="250"/>
      <c r="W84" s="251"/>
      <c r="X84" s="252"/>
      <c r="Y84" s="253"/>
      <c r="Z84" s="254"/>
      <c r="AA84" s="222"/>
      <c r="AB84" s="222"/>
    </row>
    <row r="85" spans="1:28" ht="20.25" customHeight="1" thickBot="1" x14ac:dyDescent="0.25">
      <c r="A85" s="399" t="s">
        <v>184</v>
      </c>
      <c r="B85" s="255"/>
      <c r="C85" s="256">
        <f>AVERAGE(C8:C83)</f>
        <v>-4.7545454545454564E-2</v>
      </c>
      <c r="D85" s="257"/>
      <c r="E85" s="238">
        <v>-19243</v>
      </c>
      <c r="F85" s="238">
        <v>-141212</v>
      </c>
      <c r="G85" s="238">
        <v>-160455</v>
      </c>
      <c r="H85" s="258"/>
      <c r="I85" s="432">
        <v>76930</v>
      </c>
      <c r="J85" s="433"/>
      <c r="K85" s="259"/>
      <c r="L85" s="260"/>
      <c r="M85" s="429">
        <v>-2061</v>
      </c>
      <c r="N85" s="430"/>
      <c r="O85" s="429">
        <v>164284</v>
      </c>
      <c r="P85" s="430"/>
      <c r="Q85" s="261">
        <v>162223</v>
      </c>
      <c r="R85" s="262"/>
      <c r="S85" s="392"/>
      <c r="T85" s="264"/>
      <c r="U85" s="265"/>
      <c r="V85" s="266">
        <f t="shared" ref="V85:Y85" si="0">AVERAGE(V10:V83)</f>
        <v>-0.10931818181818181</v>
      </c>
      <c r="W85" s="267">
        <f t="shared" si="0"/>
        <v>-4.7000000000000014E-2</v>
      </c>
      <c r="X85" s="268">
        <f t="shared" si="0"/>
        <v>-1.522727272727273E-2</v>
      </c>
      <c r="Y85" s="268">
        <f t="shared" si="0"/>
        <v>1.3409090909090914E-2</v>
      </c>
      <c r="Z85" s="269">
        <f>AVERAGE(Z8:Z83)</f>
        <v>107.58113636363636</v>
      </c>
      <c r="AA85" s="222"/>
      <c r="AB85" s="222"/>
    </row>
    <row r="86" spans="1:28" ht="21.75" customHeight="1" x14ac:dyDescent="0.2">
      <c r="A86" s="291" t="s">
        <v>183</v>
      </c>
      <c r="B86" s="239"/>
      <c r="C86" s="232"/>
      <c r="D86" s="241"/>
      <c r="E86" s="270" t="s">
        <v>52</v>
      </c>
      <c r="F86" s="271"/>
      <c r="G86" s="243"/>
      <c r="H86" s="272"/>
      <c r="I86" s="234" t="s">
        <v>49</v>
      </c>
      <c r="J86" s="244"/>
      <c r="K86" s="245"/>
      <c r="L86" s="273"/>
      <c r="M86" s="235" t="s">
        <v>52</v>
      </c>
      <c r="N86" s="236"/>
      <c r="O86" s="235" t="s">
        <v>52</v>
      </c>
      <c r="P86" s="236"/>
      <c r="Q86" s="237" t="s">
        <v>53</v>
      </c>
      <c r="R86" s="274"/>
      <c r="S86" s="275"/>
      <c r="T86" s="249"/>
      <c r="U86" s="276"/>
      <c r="V86" s="277"/>
      <c r="W86" s="278"/>
      <c r="X86" s="279"/>
      <c r="Y86" s="277"/>
      <c r="Z86" s="280"/>
      <c r="AA86" s="222"/>
      <c r="AB86" s="222"/>
    </row>
    <row r="87" spans="1:28" ht="21" customHeight="1" thickBot="1" x14ac:dyDescent="0.25">
      <c r="A87" s="399" t="s">
        <v>185</v>
      </c>
      <c r="B87" s="255"/>
      <c r="C87" s="256">
        <v>-4.5533333333333349E-2</v>
      </c>
      <c r="D87" s="257"/>
      <c r="E87" s="324">
        <v>1132779</v>
      </c>
      <c r="F87" s="281"/>
      <c r="G87" s="258"/>
      <c r="H87" s="282"/>
      <c r="I87" s="432">
        <v>120103</v>
      </c>
      <c r="J87" s="433"/>
      <c r="K87" s="259"/>
      <c r="L87" s="260"/>
      <c r="M87" s="429">
        <v>1900</v>
      </c>
      <c r="N87" s="430"/>
      <c r="O87" s="424">
        <v>1503430</v>
      </c>
      <c r="P87" s="425"/>
      <c r="Q87" s="283">
        <v>1505330</v>
      </c>
      <c r="R87" s="284"/>
      <c r="S87" s="285"/>
      <c r="T87" s="264"/>
      <c r="U87" s="286"/>
      <c r="V87" s="287"/>
      <c r="W87" s="288"/>
      <c r="X87" s="287"/>
      <c r="Y87" s="287"/>
      <c r="Z87" s="289"/>
      <c r="AA87" s="222"/>
      <c r="AB87" s="222"/>
    </row>
    <row r="88" spans="1:28" ht="15" customHeight="1" x14ac:dyDescent="0.15">
      <c r="A88" s="292"/>
      <c r="B88" s="292"/>
      <c r="C88" s="292"/>
      <c r="D88" s="292"/>
      <c r="E88" s="293" t="s">
        <v>36</v>
      </c>
      <c r="F88" s="294">
        <v>0.75</v>
      </c>
      <c r="G88" s="295" t="s">
        <v>144</v>
      </c>
      <c r="H88" s="292"/>
      <c r="I88" s="292"/>
      <c r="J88" s="296" t="s">
        <v>145</v>
      </c>
      <c r="K88" s="45">
        <v>1.4750000000000001</v>
      </c>
      <c r="L88" s="295" t="s">
        <v>146</v>
      </c>
      <c r="M88" s="297"/>
      <c r="N88" s="292"/>
      <c r="O88" s="400" t="s">
        <v>186</v>
      </c>
      <c r="P88" s="300"/>
      <c r="Q88" s="298"/>
      <c r="R88" s="298"/>
      <c r="S88" s="300"/>
      <c r="T88" s="300"/>
      <c r="U88" s="300" t="s">
        <v>187</v>
      </c>
      <c r="V88" s="301"/>
      <c r="W88" s="302"/>
      <c r="X88" s="302"/>
      <c r="Y88" s="332"/>
      <c r="Z88" s="332"/>
      <c r="AA88" s="332"/>
      <c r="AB88" s="292"/>
    </row>
    <row r="89" spans="1:28" ht="15" customHeight="1" x14ac:dyDescent="0.15">
      <c r="A89" s="292"/>
      <c r="B89" s="292"/>
      <c r="C89" s="292"/>
      <c r="D89" s="292"/>
      <c r="E89" s="292"/>
      <c r="F89" s="294">
        <v>0.5</v>
      </c>
      <c r="G89" s="295" t="s">
        <v>149</v>
      </c>
      <c r="H89" s="292"/>
      <c r="I89" s="292"/>
      <c r="J89" s="296" t="s">
        <v>150</v>
      </c>
      <c r="K89" s="42">
        <v>1.05</v>
      </c>
      <c r="L89" s="295" t="s">
        <v>198</v>
      </c>
      <c r="M89" s="292"/>
      <c r="N89" s="292"/>
      <c r="O89" s="298" t="s">
        <v>189</v>
      </c>
      <c r="P89" s="300"/>
      <c r="Q89" s="298"/>
      <c r="R89" s="298"/>
      <c r="S89" s="303"/>
      <c r="T89" s="303"/>
      <c r="U89" s="295" t="s">
        <v>190</v>
      </c>
      <c r="V89" s="335"/>
      <c r="W89" s="304"/>
      <c r="X89" s="304"/>
      <c r="Y89" s="393"/>
      <c r="Z89" s="393"/>
      <c r="AA89" s="394"/>
      <c r="AB89" s="292"/>
    </row>
    <row r="90" spans="1:28" ht="15" customHeight="1" x14ac:dyDescent="0.15">
      <c r="A90" s="292"/>
      <c r="B90" s="292"/>
      <c r="C90" s="292"/>
      <c r="D90" s="292"/>
      <c r="E90" s="292"/>
      <c r="F90" s="294">
        <v>0.3</v>
      </c>
      <c r="G90" s="295" t="s">
        <v>153</v>
      </c>
      <c r="H90" s="292"/>
      <c r="I90" s="292"/>
      <c r="J90" s="296"/>
      <c r="K90" s="42"/>
      <c r="L90" s="295"/>
      <c r="M90" s="292"/>
      <c r="N90" s="325"/>
      <c r="O90" s="292" t="s">
        <v>224</v>
      </c>
      <c r="P90" s="300"/>
      <c r="Q90" s="307"/>
      <c r="R90" s="308"/>
      <c r="S90" s="303"/>
      <c r="T90" s="303"/>
      <c r="U90" s="309" t="s">
        <v>191</v>
      </c>
      <c r="V90" s="301"/>
      <c r="W90" s="302"/>
      <c r="X90" s="302"/>
      <c r="Y90" s="305"/>
      <c r="Z90" s="305"/>
      <c r="AA90" s="310"/>
      <c r="AB90" s="292"/>
    </row>
    <row r="91" spans="1:28" ht="15" customHeight="1" x14ac:dyDescent="0.15">
      <c r="A91" s="22"/>
      <c r="B91" s="22"/>
      <c r="C91" s="22"/>
      <c r="D91" s="22"/>
      <c r="J91" s="431"/>
      <c r="K91" s="431"/>
      <c r="L91" s="25"/>
      <c r="M91" s="28"/>
      <c r="N91" s="325"/>
      <c r="O91" s="300" t="s">
        <v>192</v>
      </c>
      <c r="P91" s="337"/>
      <c r="Q91" s="338"/>
      <c r="R91" s="338"/>
      <c r="S91" s="34"/>
      <c r="T91" s="29"/>
      <c r="V91" s="146"/>
      <c r="W91" s="162"/>
      <c r="X91" s="162"/>
      <c r="Y91" s="162"/>
      <c r="Z91" s="162"/>
      <c r="AA91" s="164"/>
    </row>
    <row r="92" spans="1:28" x14ac:dyDescent="0.15">
      <c r="A92" s="339"/>
      <c r="B92" s="22"/>
      <c r="C92" s="22"/>
      <c r="D92" s="22"/>
      <c r="K92" s="23"/>
      <c r="L92" s="340"/>
      <c r="M92" s="28"/>
      <c r="N92" s="325"/>
      <c r="O92" s="22"/>
      <c r="P92" s="27"/>
      <c r="Q92" s="25"/>
      <c r="R92" s="28"/>
      <c r="S92" s="34"/>
      <c r="T92" s="29"/>
      <c r="V92" s="146"/>
      <c r="W92" s="162"/>
      <c r="X92" s="162"/>
      <c r="Y92" s="162"/>
      <c r="Z92" s="162"/>
      <c r="AA92" s="163"/>
    </row>
    <row r="93" spans="1:28" x14ac:dyDescent="0.15">
      <c r="C93" s="1"/>
      <c r="J93" s="4"/>
      <c r="K93" s="23"/>
      <c r="N93" s="325"/>
      <c r="O93" s="34"/>
    </row>
    <row r="94" spans="1:28" ht="14.25" x14ac:dyDescent="0.15">
      <c r="C94" s="50"/>
      <c r="D94" s="22"/>
      <c r="N94" s="325"/>
      <c r="P94" s="24"/>
      <c r="Q94" s="25"/>
      <c r="R94" s="26"/>
      <c r="S94" s="22"/>
    </row>
    <row r="95" spans="1:28" ht="14.25" x14ac:dyDescent="0.15">
      <c r="C95" s="50"/>
      <c r="E95" s="22"/>
      <c r="I95" s="29"/>
      <c r="O95" s="41"/>
    </row>
    <row r="96" spans="1:28" ht="14.25" x14ac:dyDescent="0.15">
      <c r="C96" s="50"/>
      <c r="E96" s="23"/>
      <c r="F96" s="27"/>
      <c r="G96" s="25"/>
      <c r="H96" s="28"/>
      <c r="I96" s="29"/>
    </row>
    <row r="97" spans="3:9" ht="14.25" x14ac:dyDescent="0.15">
      <c r="C97" s="50"/>
      <c r="E97" s="22"/>
      <c r="F97" s="27"/>
      <c r="G97" s="25"/>
      <c r="H97" s="28"/>
      <c r="I97" s="34"/>
    </row>
    <row r="98" spans="3:9" ht="14.25" x14ac:dyDescent="0.15">
      <c r="C98" s="51"/>
      <c r="E98" s="34"/>
      <c r="F98" s="27"/>
      <c r="G98" s="25"/>
      <c r="H98" s="28"/>
      <c r="I98" s="34"/>
    </row>
    <row r="99" spans="3:9" ht="14.25" x14ac:dyDescent="0.15">
      <c r="C99" s="52"/>
      <c r="E99" s="35"/>
      <c r="F99" s="27"/>
      <c r="G99" s="25"/>
      <c r="H99" s="28"/>
      <c r="I99" s="29"/>
    </row>
    <row r="100" spans="3:9" ht="14.25" x14ac:dyDescent="0.15">
      <c r="C100" s="52"/>
    </row>
    <row r="101" spans="3:9" ht="14.25" x14ac:dyDescent="0.15">
      <c r="C101" s="52"/>
    </row>
    <row r="102" spans="3:9" ht="14.25" x14ac:dyDescent="0.15">
      <c r="C102" s="52"/>
    </row>
    <row r="103" spans="3:9" ht="14.25" x14ac:dyDescent="0.15">
      <c r="C103" s="52"/>
    </row>
    <row r="104" spans="3:9" ht="14.25" x14ac:dyDescent="0.15">
      <c r="C104" s="50"/>
    </row>
    <row r="105" spans="3:9" ht="14.25" x14ac:dyDescent="0.15">
      <c r="C105" s="50"/>
    </row>
    <row r="106" spans="3:9" ht="14.25" x14ac:dyDescent="0.15">
      <c r="C106" s="50"/>
    </row>
    <row r="107" spans="3:9" ht="14.25" x14ac:dyDescent="0.15">
      <c r="C107" s="50"/>
    </row>
    <row r="108" spans="3:9" ht="14.25" x14ac:dyDescent="0.15">
      <c r="C108" s="50"/>
    </row>
    <row r="109" spans="3:9" ht="14.25" x14ac:dyDescent="0.15">
      <c r="C109" s="50"/>
    </row>
    <row r="110" spans="3:9" ht="14.25" x14ac:dyDescent="0.15">
      <c r="C110" s="50"/>
    </row>
    <row r="111" spans="3:9" ht="14.25" x14ac:dyDescent="0.15">
      <c r="C111" s="50"/>
    </row>
    <row r="112" spans="3:9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ht="14.25" x14ac:dyDescent="0.15">
      <c r="C135" s="50"/>
    </row>
    <row r="136" spans="3:3" ht="14.25" x14ac:dyDescent="0.15">
      <c r="C136" s="50"/>
    </row>
    <row r="137" spans="3:3" ht="14.25" x14ac:dyDescent="0.15">
      <c r="C137" s="50"/>
    </row>
    <row r="138" spans="3:3" ht="14.25" x14ac:dyDescent="0.15">
      <c r="C138" s="50"/>
    </row>
    <row r="139" spans="3:3" ht="14.25" x14ac:dyDescent="0.15">
      <c r="C139" s="50"/>
    </row>
    <row r="140" spans="3:3" ht="14.25" x14ac:dyDescent="0.15">
      <c r="C140" s="50"/>
    </row>
    <row r="141" spans="3:3" ht="14.25" x14ac:dyDescent="0.15">
      <c r="C141" s="50"/>
    </row>
    <row r="142" spans="3:3" ht="14.25" x14ac:dyDescent="0.15">
      <c r="C142" s="50"/>
    </row>
    <row r="143" spans="3:3" ht="14.25" x14ac:dyDescent="0.15">
      <c r="C143" s="50"/>
    </row>
    <row r="144" spans="3:3" ht="14.25" x14ac:dyDescent="0.15">
      <c r="C144" s="50"/>
    </row>
    <row r="145" spans="3:3" ht="14.25" x14ac:dyDescent="0.15">
      <c r="C145" s="50"/>
    </row>
    <row r="146" spans="3:3" ht="14.25" x14ac:dyDescent="0.15">
      <c r="C146" s="50"/>
    </row>
    <row r="147" spans="3:3" ht="14.25" x14ac:dyDescent="0.15">
      <c r="C147" s="50"/>
    </row>
    <row r="148" spans="3:3" ht="14.25" x14ac:dyDescent="0.15">
      <c r="C148" s="50"/>
    </row>
    <row r="149" spans="3:3" ht="14.25" x14ac:dyDescent="0.15">
      <c r="C149" s="50"/>
    </row>
    <row r="150" spans="3:3" x14ac:dyDescent="0.15">
      <c r="C150" s="53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  <row r="174" spans="3:3" x14ac:dyDescent="0.15">
      <c r="C174" s="1"/>
    </row>
    <row r="175" spans="3:3" x14ac:dyDescent="0.15">
      <c r="C175" s="1"/>
    </row>
    <row r="176" spans="3:3" x14ac:dyDescent="0.15">
      <c r="C176" s="1"/>
    </row>
    <row r="177" spans="3:3" x14ac:dyDescent="0.15">
      <c r="C177" s="1"/>
    </row>
    <row r="178" spans="3:3" x14ac:dyDescent="0.15">
      <c r="C178" s="1"/>
    </row>
    <row r="179" spans="3:3" x14ac:dyDescent="0.15">
      <c r="C179" s="1"/>
    </row>
    <row r="180" spans="3:3" x14ac:dyDescent="0.15">
      <c r="C180" s="1"/>
    </row>
    <row r="181" spans="3:3" x14ac:dyDescent="0.15">
      <c r="C181" s="1"/>
    </row>
    <row r="182" spans="3:3" x14ac:dyDescent="0.15">
      <c r="C182" s="1"/>
    </row>
    <row r="183" spans="3:3" x14ac:dyDescent="0.15">
      <c r="C183" s="1"/>
    </row>
    <row r="184" spans="3:3" x14ac:dyDescent="0.15">
      <c r="C184" s="1"/>
    </row>
    <row r="185" spans="3:3" x14ac:dyDescent="0.15">
      <c r="C185" s="1"/>
    </row>
    <row r="186" spans="3:3" x14ac:dyDescent="0.15">
      <c r="C186" s="1"/>
    </row>
    <row r="187" spans="3:3" x14ac:dyDescent="0.15">
      <c r="C187" s="1"/>
    </row>
    <row r="188" spans="3:3" x14ac:dyDescent="0.15">
      <c r="C188" s="1"/>
    </row>
  </sheetData>
  <mergeCells count="9">
    <mergeCell ref="I87:J87"/>
    <mergeCell ref="M87:N87"/>
    <mergeCell ref="O87:P87"/>
    <mergeCell ref="J91:K91"/>
    <mergeCell ref="A5:B7"/>
    <mergeCell ref="L5:Q5"/>
    <mergeCell ref="I85:J85"/>
    <mergeCell ref="M85:N85"/>
    <mergeCell ref="O85:P85"/>
  </mergeCells>
  <phoneticPr fontId="6"/>
  <pageMargins left="0.7" right="0.7" top="0.75" bottom="0.75" header="0.3" footer="0.3"/>
  <pageSetup paperSize="9" scale="1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view="pageBreakPreview" topLeftCell="C1" zoomScale="40" zoomScaleNormal="40" zoomScaleSheetLayoutView="40" workbookViewId="0">
      <selection activeCell="AG17" sqref="AG17"/>
    </sheetView>
  </sheetViews>
  <sheetFormatPr defaultColWidth="9" defaultRowHeight="13.5" x14ac:dyDescent="0.15"/>
  <cols>
    <col min="1" max="2" width="6.12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40.6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40.625" customWidth="1"/>
    <col min="16" max="16" width="17.875" customWidth="1"/>
    <col min="17" max="17" width="18.125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193</v>
      </c>
      <c r="T1" s="4"/>
      <c r="W1" s="141"/>
      <c r="Y1" s="145"/>
      <c r="Z1" s="442">
        <v>43983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47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157</v>
      </c>
      <c r="D5" s="8"/>
      <c r="E5" s="7" t="s">
        <v>158</v>
      </c>
      <c r="F5" s="7"/>
      <c r="G5" s="8"/>
      <c r="H5" s="7" t="s">
        <v>159</v>
      </c>
      <c r="I5" s="7"/>
      <c r="J5" s="7"/>
      <c r="K5" s="8"/>
      <c r="L5" s="426" t="s">
        <v>160</v>
      </c>
      <c r="M5" s="427"/>
      <c r="N5" s="427"/>
      <c r="O5" s="427"/>
      <c r="P5" s="427"/>
      <c r="Q5" s="428"/>
      <c r="R5" s="7" t="s">
        <v>161</v>
      </c>
      <c r="S5" s="7"/>
      <c r="T5" s="7"/>
      <c r="U5" s="8"/>
      <c r="V5" s="344" t="s">
        <v>162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163</v>
      </c>
      <c r="W7" s="355" t="s">
        <v>123</v>
      </c>
      <c r="X7" s="356" t="s">
        <v>164</v>
      </c>
      <c r="Y7" s="357" t="s">
        <v>165</v>
      </c>
      <c r="Z7" s="312" t="s">
        <v>166</v>
      </c>
      <c r="AA7" s="222"/>
      <c r="AB7" s="222"/>
    </row>
    <row r="8" spans="1:28" ht="27" customHeight="1" x14ac:dyDescent="0.25">
      <c r="A8" s="200"/>
      <c r="B8" s="201"/>
      <c r="C8" s="64"/>
      <c r="D8" s="30">
        <v>-0.08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/>
      <c r="P8" s="67"/>
      <c r="Q8" s="82"/>
      <c r="R8" s="90"/>
      <c r="S8" s="358"/>
      <c r="T8" s="358"/>
      <c r="U8" s="359"/>
      <c r="V8" s="160"/>
      <c r="W8" s="173"/>
      <c r="X8" s="166"/>
      <c r="Y8" s="166"/>
      <c r="Z8" s="130">
        <v>106.93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202" t="s">
        <v>126</v>
      </c>
      <c r="J9" s="84">
        <v>2000</v>
      </c>
      <c r="K9" s="82"/>
      <c r="L9" s="83"/>
      <c r="M9" s="107"/>
      <c r="N9" s="67"/>
      <c r="O9" s="107"/>
      <c r="P9" s="67"/>
      <c r="Q9" s="227"/>
      <c r="R9" s="90"/>
      <c r="S9" s="358"/>
      <c r="T9" s="358"/>
      <c r="U9" s="359"/>
      <c r="V9" s="179"/>
      <c r="W9" s="173"/>
      <c r="X9" s="166"/>
      <c r="Y9" s="166"/>
      <c r="Z9" s="130"/>
      <c r="AA9" s="222"/>
      <c r="AB9" s="222"/>
    </row>
    <row r="10" spans="1:28" ht="27" customHeight="1" x14ac:dyDescent="0.25">
      <c r="A10" s="205">
        <v>1</v>
      </c>
      <c r="B10" s="206" t="s">
        <v>135</v>
      </c>
      <c r="C10" s="169">
        <v>-4.3999999999999997E-2</v>
      </c>
      <c r="D10" s="21">
        <v>1E-3</v>
      </c>
      <c r="E10" s="63">
        <v>-1300</v>
      </c>
      <c r="F10" s="63">
        <v>-30300</v>
      </c>
      <c r="G10" s="207">
        <f>SUM(E10:F10)</f>
        <v>-31600</v>
      </c>
      <c r="H10" s="59"/>
      <c r="I10" s="108" t="s">
        <v>128</v>
      </c>
      <c r="J10" s="85">
        <v>-100</v>
      </c>
      <c r="K10" s="86">
        <f>SUM(J8:J10)</f>
        <v>1900</v>
      </c>
      <c r="L10" s="115"/>
      <c r="M10" s="108"/>
      <c r="N10" s="63"/>
      <c r="O10" s="108" t="s">
        <v>126</v>
      </c>
      <c r="P10" s="85">
        <v>-1700</v>
      </c>
      <c r="Q10" s="225">
        <f>SUM(N8:N10)+SUM(P8:P10)</f>
        <v>-1700</v>
      </c>
      <c r="R10" s="88">
        <v>-31400</v>
      </c>
      <c r="S10" s="360">
        <v>4090600</v>
      </c>
      <c r="T10" s="361">
        <v>3526100</v>
      </c>
      <c r="U10" s="362">
        <v>3525900</v>
      </c>
      <c r="V10" s="138">
        <v>-0.15</v>
      </c>
      <c r="W10" s="397">
        <v>-3.9E-2</v>
      </c>
      <c r="X10" s="219">
        <v>-0.02</v>
      </c>
      <c r="Y10" s="165">
        <v>-0.03</v>
      </c>
      <c r="Z10" s="129">
        <v>107.4</v>
      </c>
      <c r="AA10" s="222"/>
      <c r="AB10" s="222"/>
    </row>
    <row r="11" spans="1:28" ht="27" customHeight="1" x14ac:dyDescent="0.25">
      <c r="A11" s="36"/>
      <c r="B11" s="15"/>
      <c r="C11" s="65"/>
      <c r="D11" s="30">
        <v>-8.6999999999999994E-2</v>
      </c>
      <c r="E11" s="67"/>
      <c r="F11" s="67"/>
      <c r="G11" s="68"/>
      <c r="H11" s="57"/>
      <c r="I11" s="386"/>
      <c r="J11" s="84"/>
      <c r="K11" s="82"/>
      <c r="L11" s="83"/>
      <c r="M11" s="107"/>
      <c r="N11" s="67"/>
      <c r="O11" s="107"/>
      <c r="P11" s="67"/>
      <c r="Q11" s="227"/>
      <c r="R11" s="90"/>
      <c r="S11" s="358"/>
      <c r="T11" s="358"/>
      <c r="U11" s="359"/>
      <c r="V11" s="160"/>
      <c r="W11" s="173"/>
      <c r="X11" s="313"/>
      <c r="Y11" s="166"/>
      <c r="Z11" s="130">
        <v>106</v>
      </c>
      <c r="AA11" s="222"/>
      <c r="AB11" s="222"/>
    </row>
    <row r="12" spans="1:28" ht="27" customHeight="1" x14ac:dyDescent="0.25">
      <c r="A12" s="36"/>
      <c r="B12" s="15"/>
      <c r="C12" s="65"/>
      <c r="D12" s="30"/>
      <c r="E12" s="67"/>
      <c r="F12" s="67"/>
      <c r="G12" s="68"/>
      <c r="H12" s="57"/>
      <c r="I12" s="107" t="s">
        <v>86</v>
      </c>
      <c r="J12" s="84">
        <v>1700</v>
      </c>
      <c r="K12" s="82"/>
      <c r="L12" s="83"/>
      <c r="M12" s="107"/>
      <c r="N12" s="67"/>
      <c r="O12" s="107" t="s">
        <v>86</v>
      </c>
      <c r="P12" s="67">
        <v>-3100</v>
      </c>
      <c r="Q12" s="227"/>
      <c r="R12" s="90"/>
      <c r="S12" s="358"/>
      <c r="T12" s="358"/>
      <c r="U12" s="359"/>
      <c r="V12" s="179"/>
      <c r="W12" s="173"/>
      <c r="X12" s="313"/>
      <c r="Y12" s="166"/>
      <c r="Z12" s="130"/>
      <c r="AA12" s="222"/>
      <c r="AB12" s="222"/>
    </row>
    <row r="13" spans="1:28" ht="27" customHeight="1" x14ac:dyDescent="0.25">
      <c r="A13" s="37">
        <v>7</v>
      </c>
      <c r="B13" s="19" t="s">
        <v>134</v>
      </c>
      <c r="C13" s="169">
        <v>-3.5000000000000003E-2</v>
      </c>
      <c r="D13" s="21">
        <v>1E-3</v>
      </c>
      <c r="E13" s="63">
        <v>2800</v>
      </c>
      <c r="F13" s="63">
        <v>-44600</v>
      </c>
      <c r="G13" s="207">
        <f>SUM(E13:F13)</f>
        <v>-41800</v>
      </c>
      <c r="H13" s="59"/>
      <c r="I13" s="108" t="s">
        <v>194</v>
      </c>
      <c r="J13" s="85">
        <v>-200</v>
      </c>
      <c r="K13" s="86">
        <f>SUM(J11:J13)</f>
        <v>1500</v>
      </c>
      <c r="L13" s="115"/>
      <c r="M13" s="108"/>
      <c r="N13" s="63"/>
      <c r="O13" s="108" t="s">
        <v>77</v>
      </c>
      <c r="P13" s="63">
        <v>1300</v>
      </c>
      <c r="Q13" s="225">
        <f>SUM(N11:N13)+SUM(P11:P13)</f>
        <v>-1800</v>
      </c>
      <c r="R13" s="88">
        <v>-42100</v>
      </c>
      <c r="S13" s="360">
        <v>4048500</v>
      </c>
      <c r="T13" s="361">
        <v>3501700</v>
      </c>
      <c r="U13" s="362">
        <v>3501500</v>
      </c>
      <c r="V13" s="138">
        <v>-0.14499999999999999</v>
      </c>
      <c r="W13" s="397">
        <v>-3.9E-2</v>
      </c>
      <c r="X13" s="219">
        <v>0</v>
      </c>
      <c r="Y13" s="165">
        <v>-5.0000000000000001E-3</v>
      </c>
      <c r="Z13" s="129">
        <v>106.4</v>
      </c>
      <c r="AA13" s="222"/>
      <c r="AB13" s="222"/>
    </row>
    <row r="14" spans="1:28" ht="27" customHeight="1" x14ac:dyDescent="0.25">
      <c r="A14" s="36"/>
      <c r="B14" s="15"/>
      <c r="C14" s="65"/>
      <c r="D14" s="30">
        <v>-8.6999999999999994E-2</v>
      </c>
      <c r="E14" s="67"/>
      <c r="F14" s="67"/>
      <c r="G14" s="69"/>
      <c r="H14" s="57"/>
      <c r="I14" s="107"/>
      <c r="J14" s="84"/>
      <c r="K14" s="82"/>
      <c r="L14" s="93"/>
      <c r="M14" s="107"/>
      <c r="N14" s="67"/>
      <c r="O14" s="107" t="s">
        <v>48</v>
      </c>
      <c r="P14" s="67">
        <v>8100</v>
      </c>
      <c r="Q14" s="82"/>
      <c r="R14" s="67"/>
      <c r="S14" s="358"/>
      <c r="T14" s="363"/>
      <c r="U14" s="364"/>
      <c r="V14" s="161"/>
      <c r="W14" s="173"/>
      <c r="X14" s="313"/>
      <c r="Y14" s="166"/>
      <c r="Z14" s="130">
        <v>106.23</v>
      </c>
      <c r="AA14" s="222"/>
      <c r="AB14" s="222"/>
    </row>
    <row r="15" spans="1:28" ht="27" customHeight="1" x14ac:dyDescent="0.25">
      <c r="A15" s="36"/>
      <c r="B15" s="15"/>
      <c r="C15" s="65"/>
      <c r="D15" s="30"/>
      <c r="E15" s="67"/>
      <c r="F15" s="67"/>
      <c r="G15" s="69"/>
      <c r="H15" s="57"/>
      <c r="I15" s="107"/>
      <c r="J15" s="84"/>
      <c r="K15" s="82"/>
      <c r="L15" s="93"/>
      <c r="M15" s="107"/>
      <c r="N15" s="67"/>
      <c r="O15" s="186" t="s">
        <v>85</v>
      </c>
      <c r="P15" s="67">
        <v>800</v>
      </c>
      <c r="Q15" s="82"/>
      <c r="R15" s="67"/>
      <c r="S15" s="358"/>
      <c r="T15" s="363"/>
      <c r="U15" s="364"/>
      <c r="V15" s="161"/>
      <c r="W15" s="173"/>
      <c r="X15" s="313"/>
      <c r="Y15" s="166"/>
      <c r="Z15" s="130"/>
      <c r="AA15" s="222"/>
      <c r="AB15" s="222"/>
    </row>
    <row r="16" spans="1:28" ht="27" customHeight="1" x14ac:dyDescent="0.25">
      <c r="A16" s="37">
        <v>8</v>
      </c>
      <c r="B16" s="19" t="s">
        <v>135</v>
      </c>
      <c r="C16" s="169">
        <v>-2.7E-2</v>
      </c>
      <c r="D16" s="21">
        <v>1E-3</v>
      </c>
      <c r="E16" s="63">
        <v>2000</v>
      </c>
      <c r="F16" s="63">
        <v>1400</v>
      </c>
      <c r="G16" s="66">
        <f>SUM(E16:F16)</f>
        <v>3400</v>
      </c>
      <c r="H16" s="59"/>
      <c r="I16" s="108" t="s">
        <v>73</v>
      </c>
      <c r="J16" s="85">
        <v>3100</v>
      </c>
      <c r="K16" s="86">
        <f>SUM(J14:J16)</f>
        <v>3100</v>
      </c>
      <c r="L16" s="87"/>
      <c r="M16" s="108"/>
      <c r="N16" s="63"/>
      <c r="O16" s="107" t="s">
        <v>73</v>
      </c>
      <c r="P16" s="63">
        <v>-200</v>
      </c>
      <c r="Q16" s="225">
        <f>SUM(N14:N16)+SUM(P14:P16)</f>
        <v>8700</v>
      </c>
      <c r="R16" s="88">
        <v>15200</v>
      </c>
      <c r="S16" s="360">
        <v>4063700</v>
      </c>
      <c r="T16" s="361">
        <v>3514000</v>
      </c>
      <c r="U16" s="362">
        <v>3513900</v>
      </c>
      <c r="V16" s="138">
        <v>-0.16</v>
      </c>
      <c r="W16" s="397">
        <v>-3.9E-2</v>
      </c>
      <c r="X16" s="219">
        <v>-1.4999999999999999E-2</v>
      </c>
      <c r="Y16" s="165">
        <v>-5.0000000000000001E-3</v>
      </c>
      <c r="Z16" s="129">
        <v>106.45</v>
      </c>
      <c r="AA16" s="222"/>
      <c r="AB16" s="222"/>
    </row>
    <row r="17" spans="1:28" ht="27" customHeight="1" x14ac:dyDescent="0.25">
      <c r="A17" s="36"/>
      <c r="B17" s="15"/>
      <c r="C17" s="65"/>
      <c r="D17" s="139">
        <v>-7.0000000000000007E-2</v>
      </c>
      <c r="E17" s="67"/>
      <c r="F17" s="67"/>
      <c r="G17" s="68"/>
      <c r="H17" s="56"/>
      <c r="I17" s="107" t="s">
        <v>172</v>
      </c>
      <c r="J17" s="89">
        <v>-13400</v>
      </c>
      <c r="K17" s="78"/>
      <c r="L17" s="83"/>
      <c r="M17" s="107"/>
      <c r="N17" s="70"/>
      <c r="O17" s="122"/>
      <c r="P17" s="70"/>
      <c r="Q17" s="365"/>
      <c r="R17" s="90"/>
      <c r="S17" s="358"/>
      <c r="T17" s="363"/>
      <c r="U17" s="366"/>
      <c r="V17" s="160"/>
      <c r="W17" s="174"/>
      <c r="X17" s="167"/>
      <c r="Y17" s="166"/>
      <c r="Z17" s="128">
        <v>106.68</v>
      </c>
      <c r="AA17" s="222"/>
      <c r="AB17" s="222"/>
    </row>
    <row r="18" spans="1:28" ht="27" customHeight="1" x14ac:dyDescent="0.25">
      <c r="A18" s="36"/>
      <c r="B18" s="15"/>
      <c r="C18" s="65"/>
      <c r="D18" s="30"/>
      <c r="E18" s="67"/>
      <c r="F18" s="67"/>
      <c r="G18" s="68"/>
      <c r="H18" s="56"/>
      <c r="I18" s="107" t="s">
        <v>168</v>
      </c>
      <c r="J18" s="89">
        <v>-200</v>
      </c>
      <c r="K18" s="82"/>
      <c r="L18" s="83"/>
      <c r="M18" s="107"/>
      <c r="N18" s="67"/>
      <c r="O18" s="186"/>
      <c r="P18" s="67"/>
      <c r="Q18" s="227"/>
      <c r="R18" s="90"/>
      <c r="S18" s="358"/>
      <c r="T18" s="363"/>
      <c r="U18" s="359"/>
      <c r="V18" s="179"/>
      <c r="W18" s="173"/>
      <c r="X18" s="166"/>
      <c r="Y18" s="166"/>
      <c r="Z18" s="130"/>
      <c r="AA18" s="222"/>
      <c r="AB18" s="222"/>
    </row>
    <row r="19" spans="1:28" ht="27" customHeight="1" x14ac:dyDescent="0.25">
      <c r="A19" s="37">
        <v>11</v>
      </c>
      <c r="B19" s="19" t="s">
        <v>127</v>
      </c>
      <c r="C19" s="169">
        <v>-1.9E-2</v>
      </c>
      <c r="D19" s="21">
        <v>1E-3</v>
      </c>
      <c r="E19" s="63">
        <v>1700</v>
      </c>
      <c r="F19" s="63">
        <v>-37400</v>
      </c>
      <c r="G19" s="66">
        <f>SUM(E19:F19)</f>
        <v>-35700</v>
      </c>
      <c r="H19" s="59"/>
      <c r="I19" s="108" t="s">
        <v>86</v>
      </c>
      <c r="J19" s="89">
        <v>200</v>
      </c>
      <c r="K19" s="86">
        <f>SUM(J17:J19)</f>
        <v>-13400</v>
      </c>
      <c r="L19" s="87"/>
      <c r="M19" s="108" t="s">
        <v>172</v>
      </c>
      <c r="N19" s="63">
        <v>8500</v>
      </c>
      <c r="O19" s="108" t="s">
        <v>86</v>
      </c>
      <c r="P19" s="63">
        <v>-800</v>
      </c>
      <c r="Q19" s="225">
        <f>SUM(N17:N19)+SUM(P17:P19)</f>
        <v>7700</v>
      </c>
      <c r="R19" s="75">
        <v>-41400</v>
      </c>
      <c r="S19" s="360">
        <v>4022300</v>
      </c>
      <c r="T19" s="361">
        <v>3483700</v>
      </c>
      <c r="U19" s="362">
        <v>3483500</v>
      </c>
      <c r="V19" s="215">
        <v>-0.14399999999999999</v>
      </c>
      <c r="W19" s="397">
        <v>-3.9E-2</v>
      </c>
      <c r="X19" s="165">
        <v>-1.4999999999999999E-2</v>
      </c>
      <c r="Y19" s="165">
        <v>5.0000000000000001E-3</v>
      </c>
      <c r="Z19" s="129">
        <v>107.24</v>
      </c>
      <c r="AA19" s="222"/>
      <c r="AB19" s="222"/>
    </row>
    <row r="20" spans="1:28" ht="27" customHeight="1" x14ac:dyDescent="0.25">
      <c r="A20" s="39"/>
      <c r="B20" s="15"/>
      <c r="C20" s="65"/>
      <c r="D20" s="139">
        <v>-0.06</v>
      </c>
      <c r="E20" s="70"/>
      <c r="F20" s="70"/>
      <c r="G20" s="71"/>
      <c r="H20" s="107"/>
      <c r="I20" s="107"/>
      <c r="J20" s="77"/>
      <c r="K20" s="78"/>
      <c r="L20" s="79"/>
      <c r="M20" s="107"/>
      <c r="N20" s="67"/>
      <c r="O20" s="107" t="s">
        <v>82</v>
      </c>
      <c r="P20" s="67">
        <v>7300</v>
      </c>
      <c r="Q20" s="365"/>
      <c r="R20" s="94"/>
      <c r="S20" s="367"/>
      <c r="T20" s="368"/>
      <c r="U20" s="366"/>
      <c r="V20" s="160"/>
      <c r="W20" s="174"/>
      <c r="X20" s="167"/>
      <c r="Y20" s="167"/>
      <c r="Z20" s="128">
        <v>107.35</v>
      </c>
      <c r="AA20" s="222"/>
      <c r="AB20" s="222"/>
    </row>
    <row r="21" spans="1:28" s="223" customFormat="1" ht="27" customHeight="1" x14ac:dyDescent="0.25">
      <c r="A21" s="36"/>
      <c r="B21" s="15"/>
      <c r="C21" s="65"/>
      <c r="D21" s="30"/>
      <c r="E21" s="67"/>
      <c r="F21" s="67"/>
      <c r="G21" s="68"/>
      <c r="H21" s="191"/>
      <c r="I21" s="107" t="s">
        <v>168</v>
      </c>
      <c r="J21" s="81">
        <v>-500</v>
      </c>
      <c r="K21" s="82"/>
      <c r="L21" s="83"/>
      <c r="M21" s="107"/>
      <c r="N21" s="67"/>
      <c r="O21" s="107" t="s">
        <v>77</v>
      </c>
      <c r="P21" s="67">
        <v>800</v>
      </c>
      <c r="Q21" s="227"/>
      <c r="R21" s="90"/>
      <c r="S21" s="358"/>
      <c r="T21" s="363"/>
      <c r="U21" s="359"/>
      <c r="V21" s="179"/>
      <c r="W21" s="173"/>
      <c r="X21" s="166"/>
      <c r="Y21" s="166"/>
      <c r="Z21" s="130"/>
    </row>
    <row r="22" spans="1:28" s="223" customFormat="1" ht="27" customHeight="1" x14ac:dyDescent="0.25">
      <c r="A22" s="37">
        <v>12</v>
      </c>
      <c r="B22" s="19" t="s">
        <v>130</v>
      </c>
      <c r="C22" s="169">
        <v>-2.1999999999999999E-2</v>
      </c>
      <c r="D22" s="21">
        <v>1E-3</v>
      </c>
      <c r="E22" s="63">
        <v>1700</v>
      </c>
      <c r="F22" s="63">
        <v>13400</v>
      </c>
      <c r="G22" s="66">
        <f>SUM(E22:F22)</f>
        <v>15100</v>
      </c>
      <c r="H22" s="59"/>
      <c r="I22" s="108" t="s">
        <v>86</v>
      </c>
      <c r="J22" s="92">
        <v>800</v>
      </c>
      <c r="K22" s="86">
        <f>SUM(J20:J22)</f>
        <v>300</v>
      </c>
      <c r="L22" s="106"/>
      <c r="M22" s="108"/>
      <c r="N22" s="63"/>
      <c r="O22" s="107" t="s">
        <v>177</v>
      </c>
      <c r="P22" s="63">
        <v>-200</v>
      </c>
      <c r="Q22" s="225">
        <f>SUM(N20:N22)+SUM(P20:P22)</f>
        <v>7900</v>
      </c>
      <c r="R22" s="75">
        <v>23300</v>
      </c>
      <c r="S22" s="360">
        <v>4045600</v>
      </c>
      <c r="T22" s="361">
        <v>3499000</v>
      </c>
      <c r="U22" s="362">
        <v>3498700</v>
      </c>
      <c r="V22" s="138">
        <v>-0.14399999999999999</v>
      </c>
      <c r="W22" s="397">
        <v>-4.9000000000000002E-2</v>
      </c>
      <c r="X22" s="219">
        <v>-2.5000000000000001E-2</v>
      </c>
      <c r="Y22" s="165">
        <v>-0.01</v>
      </c>
      <c r="Z22" s="218">
        <v>107.68</v>
      </c>
    </row>
    <row r="23" spans="1:28" ht="27" customHeight="1" x14ac:dyDescent="0.25">
      <c r="A23" s="36"/>
      <c r="B23" s="15"/>
      <c r="C23" s="65"/>
      <c r="D23" s="171">
        <v>-8.6999999999999994E-2</v>
      </c>
      <c r="E23" s="67"/>
      <c r="F23" s="67"/>
      <c r="G23" s="69"/>
      <c r="H23" s="56"/>
      <c r="I23" s="107"/>
      <c r="J23" s="81"/>
      <c r="K23" s="78"/>
      <c r="L23" s="83"/>
      <c r="M23" s="107"/>
      <c r="N23" s="67"/>
      <c r="O23" s="123" t="s">
        <v>180</v>
      </c>
      <c r="P23" s="67">
        <v>-1000</v>
      </c>
      <c r="Q23" s="227"/>
      <c r="R23" s="90"/>
      <c r="S23" s="358"/>
      <c r="T23" s="363"/>
      <c r="U23" s="366"/>
      <c r="V23" s="160"/>
      <c r="W23" s="175"/>
      <c r="X23" s="333"/>
      <c r="Y23" s="167"/>
      <c r="Z23" s="128">
        <v>107</v>
      </c>
      <c r="AA23" s="222"/>
      <c r="AB23" s="222"/>
    </row>
    <row r="24" spans="1:28" ht="27" customHeight="1" x14ac:dyDescent="0.25">
      <c r="A24" s="36"/>
      <c r="B24" s="15"/>
      <c r="C24" s="65"/>
      <c r="D24" s="172"/>
      <c r="E24" s="67"/>
      <c r="F24" s="67"/>
      <c r="G24" s="69"/>
      <c r="H24" s="56"/>
      <c r="I24" s="107" t="s">
        <v>128</v>
      </c>
      <c r="J24" s="81">
        <v>-200</v>
      </c>
      <c r="K24" s="82"/>
      <c r="L24" s="83"/>
      <c r="M24" s="107"/>
      <c r="N24" s="67"/>
      <c r="O24" s="107" t="s">
        <v>126</v>
      </c>
      <c r="P24" s="67">
        <v>-100</v>
      </c>
      <c r="Q24" s="231"/>
      <c r="R24" s="90"/>
      <c r="S24" s="358"/>
      <c r="T24" s="363"/>
      <c r="U24" s="359"/>
      <c r="V24" s="179"/>
      <c r="W24" s="173"/>
      <c r="X24" s="313"/>
      <c r="Y24" s="166"/>
      <c r="Z24" s="130"/>
      <c r="AA24" s="222"/>
      <c r="AB24" s="222"/>
    </row>
    <row r="25" spans="1:28" ht="27" customHeight="1" x14ac:dyDescent="0.25">
      <c r="A25" s="37">
        <v>13</v>
      </c>
      <c r="B25" s="19" t="s">
        <v>133</v>
      </c>
      <c r="C25" s="169">
        <v>-2.5999999999999999E-2</v>
      </c>
      <c r="D25" s="21">
        <v>1E-3</v>
      </c>
      <c r="E25" s="63">
        <v>800</v>
      </c>
      <c r="F25" s="63">
        <v>-26000</v>
      </c>
      <c r="G25" s="66">
        <f>SUM(E25:F25)</f>
        <v>-25200</v>
      </c>
      <c r="H25" s="60"/>
      <c r="I25" s="108" t="s">
        <v>126</v>
      </c>
      <c r="J25" s="92">
        <v>200</v>
      </c>
      <c r="K25" s="86">
        <f>SUM(J23:J25)</f>
        <v>0</v>
      </c>
      <c r="L25" s="95"/>
      <c r="M25" s="108"/>
      <c r="N25" s="97"/>
      <c r="O25" s="108" t="s">
        <v>49</v>
      </c>
      <c r="P25" s="97">
        <v>15000</v>
      </c>
      <c r="Q25" s="225">
        <f>SUM(N23:N25)+SUM(P23:P25)</f>
        <v>13900</v>
      </c>
      <c r="R25" s="75">
        <v>-11300</v>
      </c>
      <c r="S25" s="360">
        <v>4034300</v>
      </c>
      <c r="T25" s="369">
        <v>3494600</v>
      </c>
      <c r="U25" s="362">
        <v>3494400</v>
      </c>
      <c r="V25" s="138">
        <v>-0.14399999999999999</v>
      </c>
      <c r="W25" s="397">
        <v>-4.9000000000000002E-2</v>
      </c>
      <c r="X25" s="219">
        <v>-2.5000000000000001E-2</v>
      </c>
      <c r="Y25" s="165">
        <v>-5.0000000000000001E-3</v>
      </c>
      <c r="Z25" s="129">
        <v>107.27</v>
      </c>
      <c r="AA25" s="222"/>
      <c r="AB25" s="222"/>
    </row>
    <row r="26" spans="1:28" ht="27" customHeight="1" x14ac:dyDescent="0.25">
      <c r="A26" s="36"/>
      <c r="B26" s="15"/>
      <c r="C26" s="65"/>
      <c r="D26" s="172">
        <v>-0.06</v>
      </c>
      <c r="E26" s="67"/>
      <c r="F26" s="67"/>
      <c r="G26" s="72"/>
      <c r="H26" s="58"/>
      <c r="I26" s="107"/>
      <c r="J26" s="80"/>
      <c r="K26" s="82"/>
      <c r="L26" s="83"/>
      <c r="M26" s="107"/>
      <c r="N26" s="70"/>
      <c r="O26" s="107" t="s">
        <v>126</v>
      </c>
      <c r="P26" s="70">
        <v>-200</v>
      </c>
      <c r="Q26" s="370"/>
      <c r="R26" s="98"/>
      <c r="S26" s="371"/>
      <c r="T26" s="372"/>
      <c r="U26" s="366"/>
      <c r="V26" s="160"/>
      <c r="W26" s="176"/>
      <c r="X26" s="313"/>
      <c r="Y26" s="166"/>
      <c r="Z26" s="128">
        <v>106.78</v>
      </c>
      <c r="AA26" s="222"/>
      <c r="AB26" s="222"/>
    </row>
    <row r="27" spans="1:28" ht="27" customHeight="1" x14ac:dyDescent="0.25">
      <c r="A27" s="36"/>
      <c r="B27" s="15"/>
      <c r="C27" s="65"/>
      <c r="D27" s="30"/>
      <c r="E27" s="67"/>
      <c r="F27" s="67"/>
      <c r="G27" s="72"/>
      <c r="H27" s="61"/>
      <c r="I27" s="107"/>
      <c r="J27" s="84"/>
      <c r="K27" s="82"/>
      <c r="L27" s="83"/>
      <c r="M27" s="107"/>
      <c r="N27" s="67"/>
      <c r="O27" s="107" t="s">
        <v>85</v>
      </c>
      <c r="P27" s="67">
        <v>1200</v>
      </c>
      <c r="Q27" s="370"/>
      <c r="R27" s="90"/>
      <c r="S27" s="371"/>
      <c r="T27" s="373"/>
      <c r="U27" s="359"/>
      <c r="V27" s="179"/>
      <c r="W27" s="173"/>
      <c r="X27" s="313"/>
      <c r="Y27" s="166"/>
      <c r="Z27" s="130"/>
      <c r="AA27" s="222"/>
      <c r="AB27" s="222"/>
    </row>
    <row r="28" spans="1:28" s="223" customFormat="1" ht="27" customHeight="1" x14ac:dyDescent="0.25">
      <c r="A28" s="36"/>
      <c r="B28" s="15"/>
      <c r="C28" s="65"/>
      <c r="D28" s="30"/>
      <c r="E28" s="67"/>
      <c r="F28" s="67"/>
      <c r="G28" s="72"/>
      <c r="H28" s="61"/>
      <c r="I28" s="107" t="s">
        <v>128</v>
      </c>
      <c r="J28" s="84">
        <v>-200</v>
      </c>
      <c r="K28" s="82"/>
      <c r="L28" s="83"/>
      <c r="M28" s="107"/>
      <c r="N28" s="67"/>
      <c r="O28" s="107" t="s">
        <v>88</v>
      </c>
      <c r="P28" s="67">
        <v>3000</v>
      </c>
      <c r="Q28" s="111"/>
      <c r="R28" s="90"/>
      <c r="S28" s="371"/>
      <c r="T28" s="373"/>
      <c r="U28" s="359"/>
      <c r="V28" s="179"/>
      <c r="W28" s="173"/>
      <c r="X28" s="313"/>
      <c r="Y28" s="166"/>
      <c r="Z28" s="130"/>
    </row>
    <row r="29" spans="1:28" s="223" customFormat="1" ht="27" customHeight="1" x14ac:dyDescent="0.25">
      <c r="A29" s="37">
        <v>14</v>
      </c>
      <c r="B29" s="19" t="s">
        <v>134</v>
      </c>
      <c r="C29" s="395">
        <v>-0.02</v>
      </c>
      <c r="D29" s="177">
        <v>1E-3</v>
      </c>
      <c r="E29" s="63">
        <v>400</v>
      </c>
      <c r="F29" s="63">
        <v>3500</v>
      </c>
      <c r="G29" s="73">
        <f>SUM(E29:F29)</f>
        <v>3900</v>
      </c>
      <c r="H29" s="60"/>
      <c r="I29" s="108" t="s">
        <v>126</v>
      </c>
      <c r="J29" s="63">
        <v>100</v>
      </c>
      <c r="K29" s="86">
        <f>SUM(J26:J29)</f>
        <v>-100</v>
      </c>
      <c r="L29" s="109"/>
      <c r="M29" s="108"/>
      <c r="N29" s="63"/>
      <c r="O29" s="108" t="s">
        <v>48</v>
      </c>
      <c r="P29" s="63">
        <v>8400</v>
      </c>
      <c r="Q29" s="225">
        <f>SUM(N26:N29)+SUM(P26:P29)</f>
        <v>12400</v>
      </c>
      <c r="R29" s="88">
        <v>16200</v>
      </c>
      <c r="S29" s="374">
        <v>4050500</v>
      </c>
      <c r="T29" s="369">
        <v>3513800</v>
      </c>
      <c r="U29" s="362">
        <v>3513600</v>
      </c>
      <c r="V29" s="138">
        <v>-0.14000000000000001</v>
      </c>
      <c r="W29" s="397">
        <v>-4.2000000000000003E-2</v>
      </c>
      <c r="X29" s="219">
        <v>-1.4999999999999999E-2</v>
      </c>
      <c r="Y29" s="165">
        <v>-0.01</v>
      </c>
      <c r="Z29" s="129">
        <v>107.05</v>
      </c>
    </row>
    <row r="30" spans="1:28" s="223" customFormat="1" ht="27" customHeight="1" x14ac:dyDescent="0.25">
      <c r="A30" s="36"/>
      <c r="B30" s="15"/>
      <c r="C30" s="65"/>
      <c r="D30" s="30">
        <v>-0.08</v>
      </c>
      <c r="E30" s="67"/>
      <c r="F30" s="67"/>
      <c r="G30" s="72"/>
      <c r="H30" s="61"/>
      <c r="I30" s="202" t="s">
        <v>168</v>
      </c>
      <c r="J30" s="67">
        <v>-700</v>
      </c>
      <c r="K30" s="82"/>
      <c r="L30" s="101"/>
      <c r="M30" s="107"/>
      <c r="N30" s="67"/>
      <c r="O30" s="123" t="s">
        <v>77</v>
      </c>
      <c r="P30" s="67">
        <v>300</v>
      </c>
      <c r="Q30" s="111"/>
      <c r="R30" s="67"/>
      <c r="S30" s="358"/>
      <c r="T30" s="372"/>
      <c r="U30" s="366"/>
      <c r="V30" s="160"/>
      <c r="W30" s="174"/>
      <c r="X30" s="334"/>
      <c r="Y30" s="167"/>
      <c r="Z30" s="128">
        <v>107.09</v>
      </c>
    </row>
    <row r="31" spans="1:28" s="223" customFormat="1" ht="27" customHeight="1" x14ac:dyDescent="0.25">
      <c r="A31" s="36"/>
      <c r="B31" s="15"/>
      <c r="C31" s="65"/>
      <c r="D31" s="30"/>
      <c r="E31" s="67"/>
      <c r="F31" s="67"/>
      <c r="G31" s="72"/>
      <c r="H31" s="61"/>
      <c r="I31" s="202" t="s">
        <v>179</v>
      </c>
      <c r="J31" s="67">
        <v>-300</v>
      </c>
      <c r="K31" s="82"/>
      <c r="L31" s="101"/>
      <c r="M31" s="107"/>
      <c r="N31" s="67"/>
      <c r="O31" s="107" t="s">
        <v>179</v>
      </c>
      <c r="P31" s="67">
        <v>400</v>
      </c>
      <c r="Q31" s="111"/>
      <c r="R31" s="67"/>
      <c r="S31" s="358"/>
      <c r="T31" s="363"/>
      <c r="U31" s="359"/>
      <c r="V31" s="179"/>
      <c r="W31" s="173"/>
      <c r="X31" s="313"/>
      <c r="Y31" s="166"/>
      <c r="Z31" s="130"/>
    </row>
    <row r="32" spans="1:28" ht="27" customHeight="1" x14ac:dyDescent="0.25">
      <c r="A32" s="36"/>
      <c r="B32" s="15"/>
      <c r="C32" s="65"/>
      <c r="D32" s="30"/>
      <c r="E32" s="67"/>
      <c r="F32" s="67"/>
      <c r="G32" s="72"/>
      <c r="H32" s="61"/>
      <c r="I32" s="107" t="s">
        <v>86</v>
      </c>
      <c r="J32" s="67">
        <v>200</v>
      </c>
      <c r="K32" s="82"/>
      <c r="L32" s="101"/>
      <c r="M32" s="107"/>
      <c r="N32" s="67"/>
      <c r="O32" s="107" t="s">
        <v>86</v>
      </c>
      <c r="P32" s="67">
        <v>-700</v>
      </c>
      <c r="Q32" s="111"/>
      <c r="R32" s="67"/>
      <c r="S32" s="358"/>
      <c r="T32" s="363"/>
      <c r="U32" s="359"/>
      <c r="V32" s="179"/>
      <c r="W32" s="173"/>
      <c r="X32" s="313"/>
      <c r="Y32" s="166"/>
      <c r="Z32" s="130"/>
      <c r="AA32" s="222"/>
      <c r="AB32" s="222"/>
    </row>
    <row r="33" spans="1:28" ht="27" customHeight="1" x14ac:dyDescent="0.25">
      <c r="A33" s="37">
        <v>15</v>
      </c>
      <c r="B33" s="19" t="s">
        <v>135</v>
      </c>
      <c r="C33" s="169">
        <v>-0.04</v>
      </c>
      <c r="D33" s="21">
        <v>1E-3</v>
      </c>
      <c r="E33" s="63">
        <v>1000</v>
      </c>
      <c r="F33" s="63">
        <v>38900</v>
      </c>
      <c r="G33" s="73">
        <f>SUM(E33:F33)</f>
        <v>39900</v>
      </c>
      <c r="H33" s="110"/>
      <c r="I33" s="108" t="s">
        <v>170</v>
      </c>
      <c r="J33" s="63">
        <v>5600</v>
      </c>
      <c r="K33" s="86">
        <f>SUM(J30:J33)</f>
        <v>4800</v>
      </c>
      <c r="L33" s="91"/>
      <c r="M33" s="108"/>
      <c r="N33" s="63"/>
      <c r="O33" s="108" t="s">
        <v>195</v>
      </c>
      <c r="P33" s="63">
        <v>86800</v>
      </c>
      <c r="Q33" s="225">
        <f>SUM(N30:N33)+SUM(P30:P33)</f>
        <v>86800</v>
      </c>
      <c r="R33" s="88">
        <v>131500</v>
      </c>
      <c r="S33" s="360">
        <v>4182000</v>
      </c>
      <c r="T33" s="361">
        <v>3629700</v>
      </c>
      <c r="U33" s="361">
        <v>3629700</v>
      </c>
      <c r="V33" s="138">
        <v>-0.13</v>
      </c>
      <c r="W33" s="397">
        <v>-4.2000000000000003E-2</v>
      </c>
      <c r="X33" s="219">
        <v>-0.02</v>
      </c>
      <c r="Y33" s="165">
        <v>-7.0000000000000001E-3</v>
      </c>
      <c r="Z33" s="129">
        <v>107.43</v>
      </c>
      <c r="AA33" s="222"/>
      <c r="AB33" s="222"/>
    </row>
    <row r="34" spans="1:28" s="223" customFormat="1" ht="27" customHeight="1" x14ac:dyDescent="0.25">
      <c r="A34" s="36"/>
      <c r="B34" s="39"/>
      <c r="C34" s="181"/>
      <c r="D34" s="139">
        <v>-8.5000000000000006E-2</v>
      </c>
      <c r="E34" s="70"/>
      <c r="F34" s="70"/>
      <c r="G34" s="76"/>
      <c r="H34" s="209"/>
      <c r="I34" s="123"/>
      <c r="J34" s="70"/>
      <c r="K34" s="78"/>
      <c r="L34" s="105"/>
      <c r="M34" s="123"/>
      <c r="N34" s="70"/>
      <c r="O34" s="123" t="s">
        <v>126</v>
      </c>
      <c r="P34" s="70">
        <v>-1000</v>
      </c>
      <c r="Q34" s="78"/>
      <c r="R34" s="70"/>
      <c r="S34" s="375"/>
      <c r="T34" s="376"/>
      <c r="U34" s="377"/>
      <c r="V34" s="184"/>
      <c r="W34" s="174"/>
      <c r="X34" s="167"/>
      <c r="Y34" s="167"/>
      <c r="Z34" s="128">
        <v>107.07</v>
      </c>
    </row>
    <row r="35" spans="1:28" s="223" customFormat="1" ht="27" customHeight="1" x14ac:dyDescent="0.25">
      <c r="A35" s="36"/>
      <c r="B35" s="36"/>
      <c r="C35" s="180"/>
      <c r="D35" s="30"/>
      <c r="E35" s="67"/>
      <c r="F35" s="67"/>
      <c r="G35" s="72"/>
      <c r="H35" s="193"/>
      <c r="I35" s="107"/>
      <c r="J35" s="67"/>
      <c r="K35" s="82"/>
      <c r="L35" s="93"/>
      <c r="M35" s="107"/>
      <c r="N35" s="67"/>
      <c r="O35" s="107" t="s">
        <v>85</v>
      </c>
      <c r="P35" s="67">
        <v>2500</v>
      </c>
      <c r="Q35" s="82"/>
      <c r="R35" s="67"/>
      <c r="S35" s="378"/>
      <c r="T35" s="379"/>
      <c r="U35" s="380"/>
      <c r="V35" s="178"/>
      <c r="W35" s="173"/>
      <c r="X35" s="166"/>
      <c r="Y35" s="166"/>
      <c r="Z35" s="130"/>
    </row>
    <row r="36" spans="1:28" s="223" customFormat="1" ht="27" customHeight="1" x14ac:dyDescent="0.25">
      <c r="A36" s="36"/>
      <c r="B36" s="36"/>
      <c r="C36" s="180"/>
      <c r="D36" s="30"/>
      <c r="E36" s="67"/>
      <c r="F36" s="67"/>
      <c r="G36" s="72"/>
      <c r="H36" s="193"/>
      <c r="I36" s="107" t="s">
        <v>128</v>
      </c>
      <c r="J36" s="67">
        <v>-400</v>
      </c>
      <c r="K36" s="82"/>
      <c r="L36" s="93"/>
      <c r="M36" s="107"/>
      <c r="N36" s="67"/>
      <c r="O36" s="107" t="s">
        <v>128</v>
      </c>
      <c r="P36" s="67">
        <v>8000</v>
      </c>
      <c r="Q36" s="82"/>
      <c r="R36" s="67"/>
      <c r="S36" s="378"/>
      <c r="T36" s="379"/>
      <c r="U36" s="380"/>
      <c r="V36" s="178"/>
      <c r="W36" s="173"/>
      <c r="X36" s="166"/>
      <c r="Y36" s="166"/>
      <c r="Z36" s="130"/>
    </row>
    <row r="37" spans="1:28" s="223" customFormat="1" ht="27" customHeight="1" x14ac:dyDescent="0.25">
      <c r="A37" s="37">
        <v>18</v>
      </c>
      <c r="B37" s="37" t="s">
        <v>127</v>
      </c>
      <c r="C37" s="169">
        <v>-5.8000000000000003E-2</v>
      </c>
      <c r="D37" s="177">
        <v>1E-3</v>
      </c>
      <c r="E37" s="63">
        <v>1100</v>
      </c>
      <c r="F37" s="63">
        <v>-24700</v>
      </c>
      <c r="G37" s="73">
        <f>SUM(E37:F37)</f>
        <v>-23600</v>
      </c>
      <c r="H37" s="110"/>
      <c r="I37" s="108" t="s">
        <v>126</v>
      </c>
      <c r="J37" s="63">
        <v>700</v>
      </c>
      <c r="K37" s="86">
        <f>SUM(J34:J37)</f>
        <v>300</v>
      </c>
      <c r="L37" s="87"/>
      <c r="M37" s="108"/>
      <c r="N37" s="63"/>
      <c r="O37" s="108" t="s">
        <v>48</v>
      </c>
      <c r="P37" s="103">
        <v>4600</v>
      </c>
      <c r="Q37" s="225">
        <f>SUM(N34:N37)+SUM(P34:P37)</f>
        <v>14100</v>
      </c>
      <c r="R37" s="103">
        <v>-9200</v>
      </c>
      <c r="S37" s="381">
        <v>4172800</v>
      </c>
      <c r="T37" s="361">
        <v>3598300</v>
      </c>
      <c r="U37" s="382">
        <v>3568000</v>
      </c>
      <c r="V37" s="138">
        <v>-0.13</v>
      </c>
      <c r="W37" s="397">
        <v>-4.2000000000000003E-2</v>
      </c>
      <c r="X37" s="165">
        <v>-1.4999999999999999E-2</v>
      </c>
      <c r="Y37" s="165">
        <v>-1.4999999999999999E-2</v>
      </c>
      <c r="Z37" s="129">
        <v>107.28</v>
      </c>
    </row>
    <row r="38" spans="1:28" ht="27" customHeight="1" x14ac:dyDescent="0.25">
      <c r="A38" s="36"/>
      <c r="B38" s="15"/>
      <c r="C38" s="180"/>
      <c r="D38" s="30">
        <v>-8.6999999999999994E-2</v>
      </c>
      <c r="E38" s="67"/>
      <c r="F38" s="67"/>
      <c r="G38" s="72"/>
      <c r="H38" s="193"/>
      <c r="I38" s="107"/>
      <c r="J38" s="67"/>
      <c r="K38" s="82"/>
      <c r="L38" s="93"/>
      <c r="M38" s="107"/>
      <c r="N38" s="67"/>
      <c r="O38" s="107"/>
      <c r="P38" s="104"/>
      <c r="Q38" s="227"/>
      <c r="R38" s="104"/>
      <c r="S38" s="383"/>
      <c r="T38" s="379"/>
      <c r="U38" s="364"/>
      <c r="V38" s="178"/>
      <c r="W38" s="173"/>
      <c r="X38" s="166"/>
      <c r="Y38" s="197"/>
      <c r="Z38" s="130">
        <v>107.3</v>
      </c>
      <c r="AA38" s="222"/>
      <c r="AB38" s="222"/>
    </row>
    <row r="39" spans="1:28" ht="27" customHeight="1" x14ac:dyDescent="0.25">
      <c r="A39" s="36"/>
      <c r="B39" s="15"/>
      <c r="C39" s="180"/>
      <c r="D39" s="30"/>
      <c r="E39" s="67"/>
      <c r="F39" s="67"/>
      <c r="G39" s="72"/>
      <c r="H39" s="193"/>
      <c r="I39" s="107" t="s">
        <v>168</v>
      </c>
      <c r="J39" s="67">
        <v>-300</v>
      </c>
      <c r="K39" s="82"/>
      <c r="L39" s="93"/>
      <c r="M39" s="107"/>
      <c r="N39" s="67"/>
      <c r="O39" s="107" t="s">
        <v>77</v>
      </c>
      <c r="P39" s="104">
        <v>100</v>
      </c>
      <c r="Q39" s="227"/>
      <c r="R39" s="104"/>
      <c r="S39" s="383"/>
      <c r="T39" s="379"/>
      <c r="U39" s="364"/>
      <c r="V39" s="178"/>
      <c r="W39" s="173"/>
      <c r="X39" s="166"/>
      <c r="Y39" s="166"/>
      <c r="Z39" s="130"/>
      <c r="AA39" s="222"/>
      <c r="AB39" s="222"/>
    </row>
    <row r="40" spans="1:28" ht="27" customHeight="1" x14ac:dyDescent="0.25">
      <c r="A40" s="37">
        <v>19</v>
      </c>
      <c r="B40" s="19" t="s">
        <v>130</v>
      </c>
      <c r="C40" s="169">
        <v>-6.0999999999999999E-2</v>
      </c>
      <c r="D40" s="21">
        <v>1E-3</v>
      </c>
      <c r="E40" s="75">
        <v>800</v>
      </c>
      <c r="F40" s="63">
        <v>-35000</v>
      </c>
      <c r="G40" s="73">
        <f>SUM(E40:F40)</f>
        <v>-34200</v>
      </c>
      <c r="H40" s="60"/>
      <c r="I40" s="108" t="s">
        <v>86</v>
      </c>
      <c r="J40" s="63">
        <v>1000</v>
      </c>
      <c r="K40" s="86">
        <f>SUM(J38:J40)</f>
        <v>700</v>
      </c>
      <c r="L40" s="95"/>
      <c r="M40" s="108"/>
      <c r="N40" s="63"/>
      <c r="O40" s="108" t="s">
        <v>86</v>
      </c>
      <c r="P40" s="103">
        <v>-300</v>
      </c>
      <c r="Q40" s="225">
        <f>SUM(N38:N40)+SUM(P38:P40)</f>
        <v>-200</v>
      </c>
      <c r="R40" s="230">
        <v>-33700</v>
      </c>
      <c r="S40" s="381">
        <v>4139100</v>
      </c>
      <c r="T40" s="361">
        <v>3573700</v>
      </c>
      <c r="U40" s="362">
        <v>3561900</v>
      </c>
      <c r="V40" s="138">
        <v>-0.13200000000000001</v>
      </c>
      <c r="W40" s="397">
        <v>-4.2000000000000003E-2</v>
      </c>
      <c r="X40" s="219">
        <v>-1.4999999999999999E-2</v>
      </c>
      <c r="Y40" s="165">
        <v>0</v>
      </c>
      <c r="Z40" s="129">
        <v>107.53</v>
      </c>
      <c r="AA40" s="224"/>
      <c r="AB40" s="222"/>
    </row>
    <row r="41" spans="1:28" ht="27" customHeight="1" x14ac:dyDescent="0.25">
      <c r="A41" s="36"/>
      <c r="B41" s="15"/>
      <c r="C41" s="180"/>
      <c r="D41" s="216">
        <v>-8.6999999999999994E-2</v>
      </c>
      <c r="E41" s="67"/>
      <c r="F41" s="67"/>
      <c r="G41" s="72"/>
      <c r="H41" s="61"/>
      <c r="I41" s="107"/>
      <c r="J41" s="67"/>
      <c r="K41" s="82"/>
      <c r="L41" s="192"/>
      <c r="M41" s="107"/>
      <c r="N41" s="67"/>
      <c r="O41" s="107" t="s">
        <v>180</v>
      </c>
      <c r="P41" s="104">
        <v>-100</v>
      </c>
      <c r="Q41" s="231"/>
      <c r="R41" s="104"/>
      <c r="S41" s="383"/>
      <c r="T41" s="379"/>
      <c r="U41" s="364"/>
      <c r="V41" s="178"/>
      <c r="W41" s="173"/>
      <c r="X41" s="166"/>
      <c r="Y41" s="166"/>
      <c r="Z41" s="130">
        <v>107.63</v>
      </c>
      <c r="AA41" s="223"/>
      <c r="AB41" s="222"/>
    </row>
    <row r="42" spans="1:28" ht="27" customHeight="1" x14ac:dyDescent="0.25">
      <c r="A42" s="36"/>
      <c r="B42" s="15"/>
      <c r="C42" s="180"/>
      <c r="D42" s="216"/>
      <c r="E42" s="67"/>
      <c r="F42" s="67"/>
      <c r="G42" s="72"/>
      <c r="H42" s="61"/>
      <c r="I42" s="107"/>
      <c r="J42" s="67"/>
      <c r="K42" s="82"/>
      <c r="L42" s="192"/>
      <c r="M42" s="107"/>
      <c r="N42" s="67"/>
      <c r="O42" s="107" t="s">
        <v>126</v>
      </c>
      <c r="P42" s="104">
        <v>-100</v>
      </c>
      <c r="Q42" s="231"/>
      <c r="R42" s="104"/>
      <c r="S42" s="383"/>
      <c r="T42" s="379"/>
      <c r="U42" s="364"/>
      <c r="V42" s="178"/>
      <c r="W42" s="173"/>
      <c r="X42" s="166"/>
      <c r="Y42" s="166"/>
      <c r="Z42" s="130"/>
      <c r="AA42" s="223"/>
      <c r="AB42" s="222"/>
    </row>
    <row r="43" spans="1:28" ht="27" customHeight="1" x14ac:dyDescent="0.25">
      <c r="A43" s="36"/>
      <c r="B43" s="15"/>
      <c r="C43" s="65"/>
      <c r="D43" s="172"/>
      <c r="E43" s="194"/>
      <c r="F43" s="67"/>
      <c r="G43" s="74"/>
      <c r="H43" s="121"/>
      <c r="I43" s="107" t="s">
        <v>196</v>
      </c>
      <c r="J43" s="104">
        <v>-400</v>
      </c>
      <c r="K43" s="82"/>
      <c r="L43" s="96"/>
      <c r="M43" s="107"/>
      <c r="N43" s="67"/>
      <c r="O43" s="107" t="s">
        <v>85</v>
      </c>
      <c r="P43" s="67">
        <v>900</v>
      </c>
      <c r="Q43" s="113"/>
      <c r="R43" s="90"/>
      <c r="S43" s="358"/>
      <c r="T43" s="384"/>
      <c r="U43" s="385"/>
      <c r="V43" s="161"/>
      <c r="W43" s="176"/>
      <c r="X43" s="166"/>
      <c r="Y43" s="197"/>
      <c r="Z43" s="130"/>
      <c r="AA43" s="224"/>
      <c r="AB43" s="222"/>
    </row>
    <row r="44" spans="1:28" ht="27" customHeight="1" x14ac:dyDescent="0.25">
      <c r="A44" s="37">
        <v>20</v>
      </c>
      <c r="B44" s="19" t="s">
        <v>133</v>
      </c>
      <c r="C44" s="169">
        <v>-6.0999999999999999E-2</v>
      </c>
      <c r="D44" s="21">
        <v>1E-3</v>
      </c>
      <c r="E44" s="75">
        <v>200</v>
      </c>
      <c r="F44" s="63">
        <v>33400</v>
      </c>
      <c r="G44" s="73">
        <f>SUM(E44:F44)</f>
        <v>33600</v>
      </c>
      <c r="H44" s="120"/>
      <c r="I44" s="108" t="s">
        <v>126</v>
      </c>
      <c r="J44" s="103">
        <v>300</v>
      </c>
      <c r="K44" s="86">
        <f>SUM(J41:J44)</f>
        <v>-100</v>
      </c>
      <c r="L44" s="87"/>
      <c r="M44" s="108"/>
      <c r="N44" s="63"/>
      <c r="O44" s="108" t="s">
        <v>48</v>
      </c>
      <c r="P44" s="63">
        <v>7900</v>
      </c>
      <c r="Q44" s="225">
        <f>SUM(N41:N44)+SUM(P41:P44)</f>
        <v>8600</v>
      </c>
      <c r="R44" s="88">
        <v>42100</v>
      </c>
      <c r="S44" s="360">
        <v>4181200</v>
      </c>
      <c r="T44" s="361">
        <v>3578300</v>
      </c>
      <c r="U44" s="362">
        <v>3572100</v>
      </c>
      <c r="V44" s="138">
        <v>-0.13200000000000001</v>
      </c>
      <c r="W44" s="397">
        <v>-4.2000000000000003E-2</v>
      </c>
      <c r="X44" s="219">
        <v>-0.02</v>
      </c>
      <c r="Y44" s="165">
        <v>0</v>
      </c>
      <c r="Z44" s="129">
        <v>107.99</v>
      </c>
      <c r="AA44" s="224"/>
      <c r="AB44" s="222"/>
    </row>
    <row r="45" spans="1:28" ht="27" customHeight="1" x14ac:dyDescent="0.25">
      <c r="A45" s="36"/>
      <c r="B45" s="15"/>
      <c r="C45" s="180"/>
      <c r="D45" s="30">
        <v>-8.6999999999999994E-2</v>
      </c>
      <c r="E45" s="67"/>
      <c r="F45" s="67"/>
      <c r="G45" s="72"/>
      <c r="H45" s="185"/>
      <c r="I45" s="107" t="s">
        <v>168</v>
      </c>
      <c r="J45" s="104">
        <v>-200</v>
      </c>
      <c r="K45" s="82"/>
      <c r="L45" s="93"/>
      <c r="M45" s="107"/>
      <c r="N45" s="67"/>
      <c r="O45" s="107"/>
      <c r="P45" s="67"/>
      <c r="Q45" s="188"/>
      <c r="R45" s="67"/>
      <c r="S45" s="378"/>
      <c r="T45" s="379"/>
      <c r="U45" s="364"/>
      <c r="V45" s="178"/>
      <c r="W45" s="173"/>
      <c r="X45" s="166"/>
      <c r="Y45" s="166"/>
      <c r="Z45" s="130">
        <v>107.55</v>
      </c>
      <c r="AA45" s="224"/>
      <c r="AB45" s="222"/>
    </row>
    <row r="46" spans="1:28" ht="27" customHeight="1" x14ac:dyDescent="0.25">
      <c r="A46" s="36"/>
      <c r="B46" s="12"/>
      <c r="C46" s="180"/>
      <c r="D46" s="30"/>
      <c r="E46" s="67"/>
      <c r="F46" s="67"/>
      <c r="G46" s="72"/>
      <c r="H46" s="185"/>
      <c r="I46" s="107" t="s">
        <v>173</v>
      </c>
      <c r="J46" s="104">
        <v>-100</v>
      </c>
      <c r="K46" s="82"/>
      <c r="L46" s="93"/>
      <c r="M46" s="107"/>
      <c r="N46" s="99"/>
      <c r="O46" s="107"/>
      <c r="P46" s="67"/>
      <c r="Q46" s="188"/>
      <c r="R46" s="67"/>
      <c r="S46" s="378"/>
      <c r="T46" s="379"/>
      <c r="U46" s="364"/>
      <c r="V46" s="178"/>
      <c r="W46" s="173"/>
      <c r="X46" s="166"/>
      <c r="Y46" s="166"/>
      <c r="Z46" s="130"/>
      <c r="AA46" s="224"/>
      <c r="AB46" s="222"/>
    </row>
    <row r="47" spans="1:28" s="223" customFormat="1" ht="27" customHeight="1" x14ac:dyDescent="0.25">
      <c r="A47" s="37">
        <v>21</v>
      </c>
      <c r="B47" s="189" t="s">
        <v>134</v>
      </c>
      <c r="C47" s="169">
        <v>-6.2E-2</v>
      </c>
      <c r="D47" s="317">
        <v>1E-3</v>
      </c>
      <c r="E47" s="63">
        <v>-400</v>
      </c>
      <c r="F47" s="63">
        <v>-13700</v>
      </c>
      <c r="G47" s="73">
        <f>SUM(E47:F47)</f>
        <v>-14100</v>
      </c>
      <c r="H47" s="190"/>
      <c r="I47" s="108" t="s">
        <v>86</v>
      </c>
      <c r="J47" s="103">
        <v>100</v>
      </c>
      <c r="K47" s="86">
        <f>SUM(J45:J47)</f>
        <v>-200</v>
      </c>
      <c r="L47" s="87"/>
      <c r="M47" s="108"/>
      <c r="N47" s="63"/>
      <c r="O47" s="108"/>
      <c r="P47" s="63"/>
      <c r="Q47" s="225">
        <f>SUM(N45:N47)+SUM(P45:P47)</f>
        <v>0</v>
      </c>
      <c r="R47" s="63">
        <v>-14300</v>
      </c>
      <c r="S47" s="360">
        <v>4166900</v>
      </c>
      <c r="T47" s="361">
        <v>3590300</v>
      </c>
      <c r="U47" s="362">
        <v>3587200</v>
      </c>
      <c r="V47" s="215">
        <v>-0.13400000000000001</v>
      </c>
      <c r="W47" s="401">
        <v>-4.2000000000000003E-2</v>
      </c>
      <c r="X47" s="219">
        <v>-0.03</v>
      </c>
      <c r="Y47" s="165">
        <v>-5.0000000000000001E-3</v>
      </c>
      <c r="Z47" s="129">
        <v>107.85</v>
      </c>
      <c r="AA47" s="224"/>
    </row>
    <row r="48" spans="1:28" s="223" customFormat="1" ht="27" customHeight="1" x14ac:dyDescent="0.25">
      <c r="A48" s="36"/>
      <c r="B48" s="15"/>
      <c r="C48" s="65"/>
      <c r="D48" s="30">
        <v>-8.6999999999999994E-2</v>
      </c>
      <c r="E48" s="67"/>
      <c r="F48" s="67"/>
      <c r="G48" s="72"/>
      <c r="H48" s="61"/>
      <c r="I48" s="107"/>
      <c r="J48" s="104"/>
      <c r="K48" s="82"/>
      <c r="L48" s="93"/>
      <c r="M48" s="107"/>
      <c r="N48" s="67"/>
      <c r="O48" s="107" t="s">
        <v>126</v>
      </c>
      <c r="P48" s="67">
        <v>-100</v>
      </c>
      <c r="Q48" s="113"/>
      <c r="R48" s="67"/>
      <c r="S48" s="358"/>
      <c r="T48" s="363"/>
      <c r="U48" s="359"/>
      <c r="V48" s="179"/>
      <c r="W48" s="173"/>
      <c r="X48" s="313"/>
      <c r="Y48" s="166"/>
      <c r="Z48" s="217">
        <v>107.32</v>
      </c>
      <c r="AA48" s="224"/>
    </row>
    <row r="49" spans="1:27" s="223" customFormat="1" ht="27" customHeight="1" x14ac:dyDescent="0.25">
      <c r="A49" s="36"/>
      <c r="B49" s="15"/>
      <c r="C49" s="65"/>
      <c r="D49" s="30"/>
      <c r="E49" s="67"/>
      <c r="F49" s="67"/>
      <c r="G49" s="72"/>
      <c r="H49" s="61"/>
      <c r="I49" s="107"/>
      <c r="J49" s="104"/>
      <c r="K49" s="82"/>
      <c r="L49" s="93"/>
      <c r="M49" s="107"/>
      <c r="N49" s="67"/>
      <c r="O49" s="107" t="s">
        <v>85</v>
      </c>
      <c r="P49" s="67">
        <v>1700</v>
      </c>
      <c r="Q49" s="113"/>
      <c r="R49" s="67"/>
      <c r="S49" s="358"/>
      <c r="T49" s="363"/>
      <c r="U49" s="359"/>
      <c r="V49" s="179"/>
      <c r="W49" s="173"/>
      <c r="X49" s="313"/>
      <c r="Y49" s="166"/>
      <c r="Z49" s="217"/>
      <c r="AA49" s="224"/>
    </row>
    <row r="50" spans="1:27" s="223" customFormat="1" ht="27" customHeight="1" x14ac:dyDescent="0.25">
      <c r="A50" s="36"/>
      <c r="B50" s="15"/>
      <c r="C50" s="65"/>
      <c r="D50" s="30"/>
      <c r="E50" s="67"/>
      <c r="F50" s="67"/>
      <c r="G50" s="72"/>
      <c r="H50" s="61"/>
      <c r="I50" s="107"/>
      <c r="J50" s="104"/>
      <c r="K50" s="82"/>
      <c r="L50" s="93"/>
      <c r="M50" s="107"/>
      <c r="N50" s="67"/>
      <c r="O50" s="107" t="s">
        <v>48</v>
      </c>
      <c r="P50" s="67">
        <v>7800</v>
      </c>
      <c r="Q50" s="113"/>
      <c r="R50" s="67"/>
      <c r="S50" s="358"/>
      <c r="T50" s="363"/>
      <c r="U50" s="359"/>
      <c r="V50" s="179"/>
      <c r="W50" s="173"/>
      <c r="X50" s="313"/>
      <c r="Y50" s="166"/>
      <c r="Z50" s="217"/>
      <c r="AA50" s="224"/>
    </row>
    <row r="51" spans="1:27" s="223" customFormat="1" ht="27" customHeight="1" x14ac:dyDescent="0.25">
      <c r="A51" s="37">
        <v>22</v>
      </c>
      <c r="B51" s="19" t="s">
        <v>135</v>
      </c>
      <c r="C51" s="169">
        <v>-5.8999999999999997E-2</v>
      </c>
      <c r="D51" s="177">
        <v>1E-3</v>
      </c>
      <c r="E51" s="63">
        <v>-200</v>
      </c>
      <c r="F51" s="63">
        <v>32300</v>
      </c>
      <c r="G51" s="73">
        <f>SUM(E51:F51)</f>
        <v>32100</v>
      </c>
      <c r="H51" s="60"/>
      <c r="I51" s="108" t="s">
        <v>128</v>
      </c>
      <c r="J51" s="103">
        <v>-200</v>
      </c>
      <c r="K51" s="86">
        <f>SUM(J48:J51)</f>
        <v>-200</v>
      </c>
      <c r="L51" s="87"/>
      <c r="M51" s="108"/>
      <c r="N51" s="63"/>
      <c r="O51" s="108" t="s">
        <v>49</v>
      </c>
      <c r="P51" s="63">
        <v>15000</v>
      </c>
      <c r="Q51" s="225">
        <f>SUM(N48:N51)+SUM(P48:P51)</f>
        <v>24400</v>
      </c>
      <c r="R51" s="63">
        <v>56300</v>
      </c>
      <c r="S51" s="360">
        <v>4223200</v>
      </c>
      <c r="T51" s="361">
        <v>3639900</v>
      </c>
      <c r="U51" s="362">
        <v>3637900</v>
      </c>
      <c r="V51" s="215">
        <v>-0.13400000000000001</v>
      </c>
      <c r="W51" s="397">
        <v>-4.2000000000000003E-2</v>
      </c>
      <c r="X51" s="219">
        <v>-0.03</v>
      </c>
      <c r="Y51" s="165">
        <v>-0.01</v>
      </c>
      <c r="Z51" s="218">
        <v>107.76</v>
      </c>
      <c r="AA51" s="224"/>
    </row>
    <row r="52" spans="1:27" s="223" customFormat="1" ht="27" customHeight="1" x14ac:dyDescent="0.25">
      <c r="A52" s="39"/>
      <c r="B52" s="15"/>
      <c r="C52" s="64"/>
      <c r="D52" s="139">
        <v>-8.5999999999999993E-2</v>
      </c>
      <c r="E52" s="70"/>
      <c r="F52" s="70"/>
      <c r="G52" s="76"/>
      <c r="H52" s="126"/>
      <c r="I52" s="123" t="s">
        <v>172</v>
      </c>
      <c r="J52" s="104">
        <v>-8500</v>
      </c>
      <c r="K52" s="78"/>
      <c r="L52" s="105"/>
      <c r="M52" s="107"/>
      <c r="N52" s="70"/>
      <c r="O52" s="107"/>
      <c r="P52" s="70"/>
      <c r="Q52" s="112"/>
      <c r="R52" s="70"/>
      <c r="S52" s="367"/>
      <c r="T52" s="368"/>
      <c r="U52" s="366"/>
      <c r="V52" s="160"/>
      <c r="W52" s="174"/>
      <c r="X52" s="334"/>
      <c r="Y52" s="167"/>
      <c r="Z52" s="128">
        <v>107.63</v>
      </c>
      <c r="AA52" s="224"/>
    </row>
    <row r="53" spans="1:27" s="223" customFormat="1" ht="27" customHeight="1" x14ac:dyDescent="0.25">
      <c r="A53" s="36"/>
      <c r="B53" s="15"/>
      <c r="C53" s="65"/>
      <c r="D53" s="30"/>
      <c r="E53" s="67"/>
      <c r="F53" s="67"/>
      <c r="G53" s="72"/>
      <c r="H53" s="191"/>
      <c r="I53" s="107" t="s">
        <v>168</v>
      </c>
      <c r="J53" s="104">
        <v>-600</v>
      </c>
      <c r="K53" s="82"/>
      <c r="L53" s="93"/>
      <c r="M53" s="107"/>
      <c r="N53" s="67"/>
      <c r="O53" s="107"/>
      <c r="P53" s="67"/>
      <c r="Q53" s="113"/>
      <c r="R53" s="67"/>
      <c r="S53" s="358"/>
      <c r="T53" s="363"/>
      <c r="U53" s="359"/>
      <c r="V53" s="179"/>
      <c r="W53" s="173"/>
      <c r="X53" s="313"/>
      <c r="Y53" s="166"/>
      <c r="Z53" s="130"/>
      <c r="AA53" s="224"/>
    </row>
    <row r="54" spans="1:27" s="223" customFormat="1" ht="27" customHeight="1" x14ac:dyDescent="0.25">
      <c r="A54" s="36"/>
      <c r="B54" s="15"/>
      <c r="C54" s="65"/>
      <c r="D54" s="30"/>
      <c r="E54" s="67"/>
      <c r="F54" s="67"/>
      <c r="G54" s="72"/>
      <c r="H54" s="191"/>
      <c r="I54" s="107" t="s">
        <v>173</v>
      </c>
      <c r="J54" s="104">
        <v>-100</v>
      </c>
      <c r="K54" s="82"/>
      <c r="L54" s="93"/>
      <c r="M54" s="107"/>
      <c r="N54" s="67"/>
      <c r="O54" s="107"/>
      <c r="P54" s="67"/>
      <c r="Q54" s="113"/>
      <c r="R54" s="67"/>
      <c r="S54" s="358"/>
      <c r="T54" s="363"/>
      <c r="U54" s="359"/>
      <c r="V54" s="179"/>
      <c r="W54" s="173"/>
      <c r="X54" s="313"/>
      <c r="Y54" s="166"/>
      <c r="Z54" s="130"/>
      <c r="AA54" s="224"/>
    </row>
    <row r="55" spans="1:27" s="223" customFormat="1" ht="27" customHeight="1" x14ac:dyDescent="0.25">
      <c r="A55" s="37">
        <v>25</v>
      </c>
      <c r="B55" s="37" t="s">
        <v>127</v>
      </c>
      <c r="C55" s="169">
        <v>-5.8999999999999997E-2</v>
      </c>
      <c r="D55" s="177">
        <v>1E-3</v>
      </c>
      <c r="E55" s="63">
        <v>-100</v>
      </c>
      <c r="F55" s="63">
        <v>-37000</v>
      </c>
      <c r="G55" s="73">
        <f>SUM(E55:F55)</f>
        <v>-37100</v>
      </c>
      <c r="H55" s="60"/>
      <c r="I55" s="108" t="s">
        <v>86</v>
      </c>
      <c r="J55" s="103">
        <v>100</v>
      </c>
      <c r="K55" s="86">
        <f>SUM(J52:J55)</f>
        <v>-9100</v>
      </c>
      <c r="L55" s="87"/>
      <c r="M55" s="108" t="s">
        <v>172</v>
      </c>
      <c r="N55" s="63">
        <v>4000</v>
      </c>
      <c r="O55" s="108" t="s">
        <v>86</v>
      </c>
      <c r="P55" s="63">
        <v>-300</v>
      </c>
      <c r="Q55" s="225">
        <f>SUM(N52:N55)+SUM(P52:P55)</f>
        <v>3700</v>
      </c>
      <c r="R55" s="63">
        <v>-42500</v>
      </c>
      <c r="S55" s="360">
        <v>4180700</v>
      </c>
      <c r="T55" s="361">
        <v>3603800</v>
      </c>
      <c r="U55" s="362">
        <v>3602400</v>
      </c>
      <c r="V55" s="138">
        <v>-0.11799999999999999</v>
      </c>
      <c r="W55" s="397">
        <v>-4.2000000000000003E-2</v>
      </c>
      <c r="X55" s="219">
        <v>-2.5000000000000001E-2</v>
      </c>
      <c r="Y55" s="165">
        <v>0</v>
      </c>
      <c r="Z55" s="129">
        <v>107.78</v>
      </c>
      <c r="AA55" s="224"/>
    </row>
    <row r="56" spans="1:27" s="223" customFormat="1" ht="27" customHeight="1" x14ac:dyDescent="0.25">
      <c r="A56" s="36"/>
      <c r="B56" s="15"/>
      <c r="C56" s="180"/>
      <c r="D56" s="30">
        <v>-8.6999999999999994E-2</v>
      </c>
      <c r="E56" s="67"/>
      <c r="F56" s="67"/>
      <c r="G56" s="72"/>
      <c r="H56" s="61"/>
      <c r="I56" s="107"/>
      <c r="J56" s="104"/>
      <c r="K56" s="82"/>
      <c r="L56" s="93"/>
      <c r="M56" s="107"/>
      <c r="N56" s="67"/>
      <c r="O56" s="107" t="s">
        <v>48</v>
      </c>
      <c r="P56" s="67">
        <v>11100</v>
      </c>
      <c r="Q56" s="82"/>
      <c r="R56" s="67"/>
      <c r="S56" s="378"/>
      <c r="T56" s="379"/>
      <c r="U56" s="364"/>
      <c r="V56" s="178"/>
      <c r="W56" s="173"/>
      <c r="X56" s="166"/>
      <c r="Y56" s="166"/>
      <c r="Z56" s="130">
        <v>107.68</v>
      </c>
      <c r="AA56" s="224"/>
    </row>
    <row r="57" spans="1:27" s="223" customFormat="1" ht="27" customHeight="1" x14ac:dyDescent="0.25">
      <c r="A57" s="36"/>
      <c r="B57" s="15"/>
      <c r="C57" s="180"/>
      <c r="D57" s="30"/>
      <c r="E57" s="67"/>
      <c r="F57" s="67"/>
      <c r="G57" s="72"/>
      <c r="H57" s="61"/>
      <c r="I57" s="107" t="s">
        <v>128</v>
      </c>
      <c r="J57" s="104">
        <v>-800</v>
      </c>
      <c r="K57" s="82"/>
      <c r="L57" s="93"/>
      <c r="M57" s="107"/>
      <c r="N57" s="67"/>
      <c r="O57" s="107" t="s">
        <v>88</v>
      </c>
      <c r="P57" s="67">
        <v>2000</v>
      </c>
      <c r="Q57" s="82"/>
      <c r="R57" s="67"/>
      <c r="S57" s="378"/>
      <c r="T57" s="379"/>
      <c r="U57" s="364"/>
      <c r="V57" s="178"/>
      <c r="W57" s="173"/>
      <c r="X57" s="166"/>
      <c r="Y57" s="166"/>
      <c r="Z57" s="130"/>
      <c r="AA57" s="224"/>
    </row>
    <row r="58" spans="1:27" s="223" customFormat="1" ht="27" customHeight="1" x14ac:dyDescent="0.25">
      <c r="A58" s="36"/>
      <c r="B58" s="15"/>
      <c r="C58" s="180"/>
      <c r="D58" s="30"/>
      <c r="E58" s="67"/>
      <c r="F58" s="67"/>
      <c r="G58" s="72"/>
      <c r="H58" s="61"/>
      <c r="I58" s="107" t="s">
        <v>88</v>
      </c>
      <c r="J58" s="104">
        <v>-300</v>
      </c>
      <c r="K58" s="82"/>
      <c r="L58" s="93"/>
      <c r="M58" s="107"/>
      <c r="N58" s="67"/>
      <c r="O58" s="107" t="s">
        <v>85</v>
      </c>
      <c r="P58" s="67">
        <v>300</v>
      </c>
      <c r="Q58" s="82"/>
      <c r="R58" s="67"/>
      <c r="S58" s="378"/>
      <c r="T58" s="379"/>
      <c r="U58" s="364"/>
      <c r="V58" s="178"/>
      <c r="W58" s="173"/>
      <c r="X58" s="166"/>
      <c r="Y58" s="166"/>
      <c r="Z58" s="130"/>
      <c r="AA58" s="224"/>
    </row>
    <row r="59" spans="1:27" s="223" customFormat="1" ht="27" customHeight="1" x14ac:dyDescent="0.25">
      <c r="A59" s="37">
        <v>26</v>
      </c>
      <c r="B59" s="19" t="s">
        <v>130</v>
      </c>
      <c r="C59" s="169">
        <v>-0.06</v>
      </c>
      <c r="D59" s="177">
        <v>1E-3</v>
      </c>
      <c r="E59" s="63">
        <v>-800</v>
      </c>
      <c r="F59" s="63">
        <v>14500</v>
      </c>
      <c r="G59" s="73">
        <f>SUM(E59:F59)</f>
        <v>13700</v>
      </c>
      <c r="H59" s="60"/>
      <c r="I59" s="108" t="s">
        <v>126</v>
      </c>
      <c r="J59" s="103">
        <v>300</v>
      </c>
      <c r="K59" s="86">
        <f>SUM(J56:J59)</f>
        <v>-800</v>
      </c>
      <c r="L59" s="87"/>
      <c r="M59" s="108"/>
      <c r="N59" s="63"/>
      <c r="O59" s="108" t="s">
        <v>73</v>
      </c>
      <c r="P59" s="103">
        <v>-200</v>
      </c>
      <c r="Q59" s="225">
        <f>SUM(N56:N59)+SUM(P56:P59)</f>
        <v>13200</v>
      </c>
      <c r="R59" s="63">
        <v>26100</v>
      </c>
      <c r="S59" s="360">
        <v>4206800</v>
      </c>
      <c r="T59" s="361">
        <v>3628600</v>
      </c>
      <c r="U59" s="362">
        <v>3627000</v>
      </c>
      <c r="V59" s="138">
        <v>-0.11700000000000001</v>
      </c>
      <c r="W59" s="397">
        <v>-4.2000000000000003E-2</v>
      </c>
      <c r="X59" s="165">
        <v>-2.5000000000000001E-2</v>
      </c>
      <c r="Y59" s="165">
        <v>0</v>
      </c>
      <c r="Z59" s="129">
        <v>107.92</v>
      </c>
      <c r="AA59" s="224"/>
    </row>
    <row r="60" spans="1:27" s="223" customFormat="1" ht="27" customHeight="1" x14ac:dyDescent="0.25">
      <c r="A60" s="36"/>
      <c r="B60" s="15"/>
      <c r="C60" s="180"/>
      <c r="D60" s="30">
        <v>-8.6999999999999994E-2</v>
      </c>
      <c r="E60" s="67"/>
      <c r="F60" s="67"/>
      <c r="G60" s="72"/>
      <c r="H60" s="61"/>
      <c r="I60" s="107"/>
      <c r="J60" s="104"/>
      <c r="K60" s="82"/>
      <c r="L60" s="93"/>
      <c r="M60" s="107"/>
      <c r="N60" s="67"/>
      <c r="O60" s="107"/>
      <c r="P60" s="67"/>
      <c r="Q60" s="82"/>
      <c r="R60" s="67"/>
      <c r="S60" s="378"/>
      <c r="T60" s="379"/>
      <c r="U60" s="364"/>
      <c r="V60" s="178"/>
      <c r="W60" s="173"/>
      <c r="X60" s="166"/>
      <c r="Y60" s="166"/>
      <c r="Z60" s="130">
        <v>107.37</v>
      </c>
      <c r="AA60" s="224"/>
    </row>
    <row r="61" spans="1:27" s="223" customFormat="1" ht="27" customHeight="1" x14ac:dyDescent="0.25">
      <c r="A61" s="36"/>
      <c r="B61" s="15"/>
      <c r="C61" s="180"/>
      <c r="D61" s="30"/>
      <c r="E61" s="67"/>
      <c r="F61" s="67"/>
      <c r="G61" s="72"/>
      <c r="H61" s="61"/>
      <c r="I61" s="107" t="s">
        <v>168</v>
      </c>
      <c r="J61" s="104">
        <v>-200</v>
      </c>
      <c r="K61" s="82"/>
      <c r="L61" s="93"/>
      <c r="M61" s="107"/>
      <c r="N61" s="67"/>
      <c r="O61" s="107" t="s">
        <v>178</v>
      </c>
      <c r="P61" s="67">
        <v>20000</v>
      </c>
      <c r="Q61" s="82"/>
      <c r="R61" s="67"/>
      <c r="S61" s="378"/>
      <c r="T61" s="379"/>
      <c r="U61" s="364"/>
      <c r="V61" s="178"/>
      <c r="W61" s="173"/>
      <c r="X61" s="166"/>
      <c r="Y61" s="166"/>
      <c r="Z61" s="130"/>
      <c r="AA61" s="224"/>
    </row>
    <row r="62" spans="1:27" s="223" customFormat="1" ht="27" customHeight="1" x14ac:dyDescent="0.25">
      <c r="A62" s="36">
        <v>27</v>
      </c>
      <c r="B62" s="15" t="s">
        <v>133</v>
      </c>
      <c r="C62" s="180">
        <v>-5.8999999999999997E-2</v>
      </c>
      <c r="D62" s="30">
        <v>1E-3</v>
      </c>
      <c r="E62" s="67">
        <v>-600</v>
      </c>
      <c r="F62" s="67">
        <v>-1500</v>
      </c>
      <c r="G62" s="72">
        <f>SUM(E62:F62)</f>
        <v>-2100</v>
      </c>
      <c r="H62" s="61"/>
      <c r="I62" s="107" t="s">
        <v>86</v>
      </c>
      <c r="J62" s="104">
        <v>200</v>
      </c>
      <c r="K62" s="82">
        <f>SUM(J60:J62)</f>
        <v>0</v>
      </c>
      <c r="L62" s="387"/>
      <c r="M62" s="107"/>
      <c r="N62" s="67"/>
      <c r="O62" s="107" t="s">
        <v>195</v>
      </c>
      <c r="P62" s="67">
        <v>17300</v>
      </c>
      <c r="Q62" s="225">
        <f>SUM(N60:N62)+SUM(P60:P62)+L62</f>
        <v>37300</v>
      </c>
      <c r="R62" s="67">
        <v>35200</v>
      </c>
      <c r="S62" s="378">
        <v>4242000</v>
      </c>
      <c r="T62" s="379">
        <v>3648500</v>
      </c>
      <c r="U62" s="364">
        <v>3647200</v>
      </c>
      <c r="V62" s="220">
        <v>-0.11700000000000001</v>
      </c>
      <c r="W62" s="398">
        <v>-4.2000000000000003E-2</v>
      </c>
      <c r="X62" s="166">
        <v>-0.02</v>
      </c>
      <c r="Y62" s="166">
        <v>-3.0000000000000001E-3</v>
      </c>
      <c r="Z62" s="130">
        <v>107.62</v>
      </c>
      <c r="AA62" s="224"/>
    </row>
    <row r="63" spans="1:27" s="223" customFormat="1" ht="27" customHeight="1" x14ac:dyDescent="0.25">
      <c r="A63" s="39"/>
      <c r="B63" s="39"/>
      <c r="C63" s="181"/>
      <c r="D63" s="139">
        <v>-8.6999999999999994E-2</v>
      </c>
      <c r="E63" s="70"/>
      <c r="F63" s="70"/>
      <c r="G63" s="76"/>
      <c r="H63" s="62"/>
      <c r="I63" s="123"/>
      <c r="J63" s="102"/>
      <c r="K63" s="78"/>
      <c r="L63" s="105"/>
      <c r="M63" s="123"/>
      <c r="N63" s="70"/>
      <c r="O63" s="123" t="s">
        <v>77</v>
      </c>
      <c r="P63" s="70">
        <v>600</v>
      </c>
      <c r="Q63" s="78"/>
      <c r="R63" s="70"/>
      <c r="S63" s="375"/>
      <c r="T63" s="376"/>
      <c r="U63" s="389"/>
      <c r="V63" s="314"/>
      <c r="W63" s="315"/>
      <c r="X63" s="167"/>
      <c r="Y63" s="167"/>
      <c r="Z63" s="128">
        <v>107.73</v>
      </c>
      <c r="AA63" s="224"/>
    </row>
    <row r="64" spans="1:27" s="223" customFormat="1" ht="27" customHeight="1" x14ac:dyDescent="0.25">
      <c r="A64" s="36"/>
      <c r="B64" s="15"/>
      <c r="C64" s="180"/>
      <c r="D64" s="30"/>
      <c r="E64" s="67"/>
      <c r="F64" s="67"/>
      <c r="G64" s="72"/>
      <c r="H64" s="61"/>
      <c r="I64" s="107" t="s">
        <v>168</v>
      </c>
      <c r="J64" s="104">
        <v>-600</v>
      </c>
      <c r="K64" s="82"/>
      <c r="L64" s="93"/>
      <c r="M64" s="107"/>
      <c r="N64" s="67"/>
      <c r="O64" s="107" t="s">
        <v>86</v>
      </c>
      <c r="P64" s="67">
        <v>-300</v>
      </c>
      <c r="Q64" s="82"/>
      <c r="R64" s="67"/>
      <c r="S64" s="378"/>
      <c r="T64" s="379"/>
      <c r="U64" s="364"/>
      <c r="V64" s="220"/>
      <c r="W64" s="221"/>
      <c r="X64" s="166"/>
      <c r="Y64" s="166"/>
      <c r="Z64" s="130"/>
      <c r="AA64" s="224"/>
    </row>
    <row r="65" spans="1:28" s="223" customFormat="1" ht="27" customHeight="1" x14ac:dyDescent="0.25">
      <c r="A65" s="37">
        <v>28</v>
      </c>
      <c r="B65" s="19" t="s">
        <v>134</v>
      </c>
      <c r="C65" s="169">
        <v>-5.7000000000000002E-2</v>
      </c>
      <c r="D65" s="317">
        <v>1E-3</v>
      </c>
      <c r="E65" s="63">
        <v>-1500</v>
      </c>
      <c r="F65" s="63">
        <v>13000</v>
      </c>
      <c r="G65" s="73">
        <f>SUM(E65:F65)</f>
        <v>11500</v>
      </c>
      <c r="H65" s="390"/>
      <c r="I65" s="108" t="s">
        <v>173</v>
      </c>
      <c r="J65" s="103">
        <v>-100</v>
      </c>
      <c r="K65" s="86">
        <f>SUM(J63:J65)+H65</f>
        <v>-700</v>
      </c>
      <c r="L65" s="87"/>
      <c r="M65" s="108"/>
      <c r="N65" s="63"/>
      <c r="O65" s="108" t="s">
        <v>170</v>
      </c>
      <c r="P65" s="63">
        <v>-1000</v>
      </c>
      <c r="Q65" s="225">
        <f>SUM(N63:N65)+SUM(P63:P65)</f>
        <v>-700</v>
      </c>
      <c r="R65" s="63">
        <v>10100</v>
      </c>
      <c r="S65" s="360">
        <v>4252100</v>
      </c>
      <c r="T65" s="361">
        <v>3660100</v>
      </c>
      <c r="U65" s="362">
        <v>3659400</v>
      </c>
      <c r="V65" s="215">
        <v>-0.11899999999999999</v>
      </c>
      <c r="W65" s="396">
        <v>-4.2000000000000003E-2</v>
      </c>
      <c r="X65" s="165">
        <v>-0.02</v>
      </c>
      <c r="Y65" s="165">
        <v>-5.0000000000000001E-3</v>
      </c>
      <c r="Z65" s="129">
        <v>107.91</v>
      </c>
      <c r="AA65" s="224"/>
    </row>
    <row r="66" spans="1:28" s="223" customFormat="1" ht="27" customHeight="1" x14ac:dyDescent="0.25">
      <c r="A66" s="36"/>
      <c r="B66" s="15"/>
      <c r="C66" s="180"/>
      <c r="D66" s="30">
        <v>-8.6999999999999994E-2</v>
      </c>
      <c r="E66" s="67"/>
      <c r="F66" s="67"/>
      <c r="G66" s="72"/>
      <c r="H66" s="61"/>
      <c r="I66" s="123"/>
      <c r="J66" s="104"/>
      <c r="K66" s="82"/>
      <c r="L66" s="93"/>
      <c r="M66" s="107"/>
      <c r="N66" s="67"/>
      <c r="O66" s="386"/>
      <c r="P66" s="67"/>
      <c r="Q66" s="82"/>
      <c r="R66" s="67"/>
      <c r="S66" s="378"/>
      <c r="T66" s="379"/>
      <c r="U66" s="364"/>
      <c r="V66" s="178"/>
      <c r="W66" s="173"/>
      <c r="X66" s="166"/>
      <c r="Y66" s="166"/>
      <c r="Z66" s="130">
        <v>107.06</v>
      </c>
      <c r="AA66" s="224"/>
    </row>
    <row r="67" spans="1:28" s="223" customFormat="1" ht="27" customHeight="1" x14ac:dyDescent="0.25">
      <c r="A67" s="36"/>
      <c r="B67" s="15"/>
      <c r="C67" s="180"/>
      <c r="D67" s="30"/>
      <c r="E67" s="67"/>
      <c r="F67" s="67"/>
      <c r="G67" s="72"/>
      <c r="H67" s="61"/>
      <c r="I67" s="107" t="s">
        <v>168</v>
      </c>
      <c r="J67" s="104">
        <v>-2100</v>
      </c>
      <c r="K67" s="82"/>
      <c r="L67" s="93"/>
      <c r="M67" s="107"/>
      <c r="N67" s="67"/>
      <c r="O67" s="107" t="s">
        <v>197</v>
      </c>
      <c r="P67" s="67">
        <v>8000</v>
      </c>
      <c r="Q67" s="82"/>
      <c r="R67" s="67"/>
      <c r="S67" s="378"/>
      <c r="T67" s="379"/>
      <c r="U67" s="364"/>
      <c r="V67" s="178"/>
      <c r="W67" s="173"/>
      <c r="X67" s="166"/>
      <c r="Y67" s="166"/>
      <c r="Z67" s="130"/>
      <c r="AA67" s="224"/>
    </row>
    <row r="68" spans="1:28" s="223" customFormat="1" ht="27" customHeight="1" thickBot="1" x14ac:dyDescent="0.3">
      <c r="A68" s="37">
        <v>29</v>
      </c>
      <c r="B68" s="19" t="s">
        <v>135</v>
      </c>
      <c r="C68" s="169">
        <v>-7.2999999999999995E-2</v>
      </c>
      <c r="D68" s="177">
        <v>1E-3</v>
      </c>
      <c r="E68" s="63">
        <v>-900</v>
      </c>
      <c r="F68" s="63">
        <v>14100</v>
      </c>
      <c r="G68" s="73">
        <f>SUM(E68:F68)</f>
        <v>13200</v>
      </c>
      <c r="H68" s="60"/>
      <c r="I68" s="108" t="s">
        <v>86</v>
      </c>
      <c r="J68" s="103">
        <v>300</v>
      </c>
      <c r="K68" s="86">
        <f>SUM(J66:J68)</f>
        <v>-1800</v>
      </c>
      <c r="L68" s="87"/>
      <c r="M68" s="108"/>
      <c r="N68" s="63"/>
      <c r="O68" s="108" t="s">
        <v>83</v>
      </c>
      <c r="P68" s="103">
        <v>-100</v>
      </c>
      <c r="Q68" s="225">
        <f>SUM(N66:N68)+SUM(P66:P68)</f>
        <v>7900</v>
      </c>
      <c r="R68" s="63">
        <v>19300</v>
      </c>
      <c r="S68" s="360">
        <v>4271400</v>
      </c>
      <c r="T68" s="361">
        <v>3681900</v>
      </c>
      <c r="U68" s="362">
        <v>3681600</v>
      </c>
      <c r="V68" s="138">
        <v>-0.11700000000000001</v>
      </c>
      <c r="W68" s="397">
        <v>-4.2000000000000003E-2</v>
      </c>
      <c r="X68" s="165">
        <v>-1.4999999999999999E-2</v>
      </c>
      <c r="Y68" s="165">
        <v>0</v>
      </c>
      <c r="Z68" s="129">
        <v>107.72</v>
      </c>
      <c r="AA68" s="224"/>
    </row>
    <row r="69" spans="1:28" ht="22.5" customHeight="1" x14ac:dyDescent="0.2">
      <c r="A69" s="291" t="s">
        <v>183</v>
      </c>
      <c r="B69" s="239"/>
      <c r="C69" s="240"/>
      <c r="D69" s="241"/>
      <c r="E69" s="233"/>
      <c r="F69" s="242"/>
      <c r="G69" s="242"/>
      <c r="H69" s="243"/>
      <c r="I69" s="233" t="s">
        <v>48</v>
      </c>
      <c r="J69" s="244"/>
      <c r="K69" s="245"/>
      <c r="L69" s="246"/>
      <c r="M69" s="235" t="s">
        <v>51</v>
      </c>
      <c r="N69" s="236"/>
      <c r="O69" s="235" t="s">
        <v>51</v>
      </c>
      <c r="P69" s="236"/>
      <c r="Q69" s="237" t="s">
        <v>50</v>
      </c>
      <c r="R69" s="247"/>
      <c r="S69" s="276"/>
      <c r="T69" s="249"/>
      <c r="U69" s="245"/>
      <c r="V69" s="250"/>
      <c r="W69" s="251"/>
      <c r="X69" s="252"/>
      <c r="Y69" s="253"/>
      <c r="Z69" s="254"/>
      <c r="AA69" s="222"/>
      <c r="AB69" s="222"/>
    </row>
    <row r="70" spans="1:28" ht="20.25" customHeight="1" thickBot="1" x14ac:dyDescent="0.25">
      <c r="A70" s="399" t="s">
        <v>184</v>
      </c>
      <c r="B70" s="255"/>
      <c r="C70" s="256">
        <f>AVERAGE(C8:C68)</f>
        <v>-4.6777777777777779E-2</v>
      </c>
      <c r="D70" s="257"/>
      <c r="E70" s="238">
        <v>6571</v>
      </c>
      <c r="F70" s="238">
        <v>-85634</v>
      </c>
      <c r="G70" s="238">
        <v>-79063</v>
      </c>
      <c r="H70" s="258"/>
      <c r="I70" s="432">
        <v>55236</v>
      </c>
      <c r="J70" s="433"/>
      <c r="K70" s="259"/>
      <c r="L70" s="260"/>
      <c r="M70" s="429">
        <v>-9410</v>
      </c>
      <c r="N70" s="430"/>
      <c r="O70" s="429">
        <v>132607</v>
      </c>
      <c r="P70" s="430"/>
      <c r="Q70" s="261">
        <f>SUM(M70:P70)</f>
        <v>123197</v>
      </c>
      <c r="R70" s="262"/>
      <c r="S70" s="392"/>
      <c r="T70" s="264"/>
      <c r="U70" s="265"/>
      <c r="V70" s="266">
        <f t="shared" ref="V70:Y70" si="0">AVERAGE(V10:V68)</f>
        <v>-0.13372222222222221</v>
      </c>
      <c r="W70" s="267">
        <f t="shared" si="0"/>
        <v>-4.211111111111112E-2</v>
      </c>
      <c r="X70" s="268">
        <f t="shared" si="0"/>
        <v>-1.9444444444444448E-2</v>
      </c>
      <c r="Y70" s="268">
        <f t="shared" si="0"/>
        <v>-5.8333333333333336E-3</v>
      </c>
      <c r="Z70" s="269">
        <f>AVERAGE(Z8:Z68)</f>
        <v>107.29666666666667</v>
      </c>
      <c r="AA70" s="222"/>
      <c r="AB70" s="222"/>
    </row>
    <row r="71" spans="1:28" ht="21.75" customHeight="1" x14ac:dyDescent="0.2">
      <c r="A71" s="291" t="s">
        <v>183</v>
      </c>
      <c r="B71" s="239"/>
      <c r="C71" s="232"/>
      <c r="D71" s="241"/>
      <c r="E71" s="270" t="s">
        <v>52</v>
      </c>
      <c r="F71" s="271"/>
      <c r="G71" s="243"/>
      <c r="H71" s="272"/>
      <c r="I71" s="234" t="s">
        <v>49</v>
      </c>
      <c r="J71" s="244"/>
      <c r="K71" s="245"/>
      <c r="L71" s="273"/>
      <c r="M71" s="235" t="s">
        <v>52</v>
      </c>
      <c r="N71" s="236"/>
      <c r="O71" s="235" t="s">
        <v>52</v>
      </c>
      <c r="P71" s="236"/>
      <c r="Q71" s="237" t="s">
        <v>53</v>
      </c>
      <c r="R71" s="274"/>
      <c r="S71" s="275"/>
      <c r="T71" s="249"/>
      <c r="U71" s="276"/>
      <c r="V71" s="277"/>
      <c r="W71" s="278"/>
      <c r="X71" s="279"/>
      <c r="Y71" s="277"/>
      <c r="Z71" s="280"/>
      <c r="AA71" s="222"/>
      <c r="AB71" s="222"/>
    </row>
    <row r="72" spans="1:28" ht="21" customHeight="1" thickBot="1" x14ac:dyDescent="0.25">
      <c r="A72" s="399" t="s">
        <v>185</v>
      </c>
      <c r="B72" s="255"/>
      <c r="C72" s="256">
        <v>-4.6233333333333328E-2</v>
      </c>
      <c r="D72" s="257"/>
      <c r="E72" s="324">
        <v>1113536</v>
      </c>
      <c r="F72" s="281"/>
      <c r="G72" s="258"/>
      <c r="H72" s="282"/>
      <c r="I72" s="432">
        <v>50046</v>
      </c>
      <c r="J72" s="433"/>
      <c r="K72" s="259"/>
      <c r="L72" s="260"/>
      <c r="M72" s="429">
        <v>3961</v>
      </c>
      <c r="N72" s="430"/>
      <c r="O72" s="424">
        <v>1385362</v>
      </c>
      <c r="P72" s="425"/>
      <c r="Q72" s="283">
        <f>SUM(M72:P72)</f>
        <v>1389323</v>
      </c>
      <c r="R72" s="284"/>
      <c r="S72" s="285"/>
      <c r="T72" s="264"/>
      <c r="U72" s="286"/>
      <c r="V72" s="287"/>
      <c r="W72" s="288"/>
      <c r="X72" s="287"/>
      <c r="Y72" s="287"/>
      <c r="Z72" s="289"/>
      <c r="AA72" s="222"/>
      <c r="AB72" s="222"/>
    </row>
    <row r="73" spans="1:28" ht="15" customHeight="1" x14ac:dyDescent="0.15">
      <c r="A73" s="292"/>
      <c r="B73" s="292"/>
      <c r="C73" s="292"/>
      <c r="D73" s="292"/>
      <c r="E73" s="293" t="s">
        <v>36</v>
      </c>
      <c r="F73" s="294">
        <v>0.75</v>
      </c>
      <c r="G73" s="295" t="s">
        <v>144</v>
      </c>
      <c r="H73" s="292"/>
      <c r="I73" s="292"/>
      <c r="J73" s="296" t="s">
        <v>145</v>
      </c>
      <c r="K73" s="45">
        <v>1.4750000000000001</v>
      </c>
      <c r="L73" s="295" t="s">
        <v>146</v>
      </c>
      <c r="M73" s="297"/>
      <c r="N73" s="292"/>
      <c r="O73" s="400" t="s">
        <v>186</v>
      </c>
      <c r="P73" s="300"/>
      <c r="Q73" s="298"/>
      <c r="R73" s="298"/>
      <c r="S73" s="300"/>
      <c r="T73" s="300"/>
      <c r="U73" s="300" t="s">
        <v>187</v>
      </c>
      <c r="V73" s="301"/>
      <c r="W73" s="302"/>
      <c r="X73" s="302"/>
      <c r="Y73" s="332"/>
      <c r="Z73" s="292"/>
      <c r="AA73" s="222"/>
      <c r="AB73" s="222"/>
    </row>
    <row r="74" spans="1:28" ht="15" customHeight="1" x14ac:dyDescent="0.15">
      <c r="A74" s="292"/>
      <c r="B74" s="292"/>
      <c r="C74" s="292"/>
      <c r="D74" s="292"/>
      <c r="E74" s="292"/>
      <c r="F74" s="294">
        <v>0.5</v>
      </c>
      <c r="G74" s="295" t="s">
        <v>149</v>
      </c>
      <c r="H74" s="292"/>
      <c r="I74" s="292"/>
      <c r="J74" s="296" t="s">
        <v>150</v>
      </c>
      <c r="K74" s="42">
        <v>1.05</v>
      </c>
      <c r="L74" s="295" t="s">
        <v>198</v>
      </c>
      <c r="M74" s="292"/>
      <c r="N74" s="292"/>
      <c r="O74" s="298" t="s">
        <v>189</v>
      </c>
      <c r="P74" s="300"/>
      <c r="Q74" s="298"/>
      <c r="R74" s="298"/>
      <c r="S74" s="303"/>
      <c r="T74" s="303"/>
      <c r="U74" s="295" t="s">
        <v>190</v>
      </c>
      <c r="V74" s="335"/>
      <c r="W74" s="304"/>
      <c r="X74" s="304"/>
      <c r="Y74" s="393"/>
      <c r="Z74" s="292"/>
      <c r="AA74" s="222"/>
      <c r="AB74" s="222"/>
    </row>
    <row r="75" spans="1:28" ht="15" customHeight="1" x14ac:dyDescent="0.15">
      <c r="A75" s="292"/>
      <c r="B75" s="292"/>
      <c r="C75" s="292"/>
      <c r="D75" s="292"/>
      <c r="E75" s="292"/>
      <c r="F75" s="294">
        <v>0.3</v>
      </c>
      <c r="G75" s="295" t="s">
        <v>153</v>
      </c>
      <c r="H75" s="292"/>
      <c r="I75" s="292"/>
      <c r="J75" s="296"/>
      <c r="K75" s="42"/>
      <c r="L75" s="295"/>
      <c r="M75" s="292"/>
      <c r="N75" s="325"/>
      <c r="O75" s="300" t="s">
        <v>225</v>
      </c>
      <c r="P75" s="300"/>
      <c r="Q75" s="307"/>
      <c r="R75" s="308"/>
      <c r="S75" s="303"/>
      <c r="T75" s="303"/>
      <c r="U75" s="309" t="s">
        <v>191</v>
      </c>
      <c r="V75" s="301"/>
      <c r="W75" s="302"/>
      <c r="X75" s="302"/>
      <c r="Y75" s="305"/>
      <c r="Z75" s="292"/>
      <c r="AA75" s="222"/>
      <c r="AB75" s="222"/>
    </row>
    <row r="76" spans="1:28" ht="15" customHeight="1" x14ac:dyDescent="0.15">
      <c r="A76" s="22"/>
      <c r="B76" s="22"/>
      <c r="C76" s="22"/>
      <c r="D76" s="22"/>
      <c r="J76" s="431"/>
      <c r="K76" s="431"/>
      <c r="L76" s="25"/>
      <c r="M76" s="28"/>
      <c r="N76" s="325"/>
      <c r="O76" s="300" t="s">
        <v>192</v>
      </c>
      <c r="P76" s="337"/>
      <c r="Q76" s="338"/>
      <c r="R76" s="338"/>
      <c r="S76" s="34"/>
      <c r="T76" s="29"/>
      <c r="V76" s="146"/>
      <c r="W76" s="162"/>
      <c r="X76" s="162"/>
      <c r="Y76" s="162"/>
      <c r="Z76"/>
      <c r="AA76" s="222"/>
      <c r="AB76" s="222"/>
    </row>
    <row r="77" spans="1:28" x14ac:dyDescent="0.15">
      <c r="A77" s="339"/>
      <c r="B77" s="22"/>
      <c r="C77" s="22"/>
      <c r="D77" s="22"/>
      <c r="K77" s="23"/>
      <c r="L77" s="340"/>
      <c r="M77" s="28"/>
      <c r="N77" s="325"/>
      <c r="O77" s="22"/>
      <c r="P77" s="27"/>
      <c r="Q77" s="25"/>
      <c r="R77" s="28"/>
      <c r="S77" s="34"/>
      <c r="T77" s="29"/>
      <c r="V77" s="146"/>
      <c r="W77" s="162"/>
      <c r="X77" s="162"/>
      <c r="Y77" s="162"/>
      <c r="Z77"/>
      <c r="AA77" s="222"/>
      <c r="AB77" s="222"/>
    </row>
    <row r="78" spans="1:28" x14ac:dyDescent="0.15">
      <c r="C78" s="1"/>
      <c r="J78" s="4"/>
      <c r="K78" s="23"/>
      <c r="N78" s="325"/>
      <c r="O78" s="34"/>
    </row>
    <row r="79" spans="1:28" ht="14.25" x14ac:dyDescent="0.15">
      <c r="C79" s="50"/>
      <c r="D79" s="22"/>
      <c r="N79" s="325"/>
      <c r="P79" s="24"/>
      <c r="Q79" s="25"/>
      <c r="R79" s="26"/>
      <c r="S79" s="22"/>
    </row>
    <row r="80" spans="1:28" ht="14.25" x14ac:dyDescent="0.15">
      <c r="C80" s="50"/>
      <c r="E80" s="22"/>
      <c r="I80" s="29"/>
      <c r="O80" s="41"/>
    </row>
    <row r="81" spans="3:9" ht="14.25" x14ac:dyDescent="0.15">
      <c r="C81" s="50"/>
      <c r="E81" s="23"/>
      <c r="F81" s="27"/>
      <c r="G81" s="25"/>
      <c r="H81" s="28"/>
      <c r="I81" s="29"/>
    </row>
    <row r="82" spans="3:9" ht="14.25" x14ac:dyDescent="0.15">
      <c r="C82" s="50"/>
      <c r="E82" s="22"/>
      <c r="F82" s="27"/>
      <c r="G82" s="25"/>
      <c r="H82" s="28"/>
      <c r="I82" s="34"/>
    </row>
    <row r="83" spans="3:9" ht="14.25" x14ac:dyDescent="0.15">
      <c r="C83" s="51"/>
      <c r="E83" s="34"/>
      <c r="F83" s="27"/>
      <c r="G83" s="25"/>
      <c r="H83" s="28"/>
      <c r="I83" s="34"/>
    </row>
    <row r="84" spans="3:9" ht="14.25" x14ac:dyDescent="0.15">
      <c r="C84" s="52"/>
      <c r="E84" s="35"/>
      <c r="F84" s="27"/>
      <c r="G84" s="25"/>
      <c r="H84" s="28"/>
      <c r="I84" s="29"/>
    </row>
    <row r="85" spans="3:9" ht="14.25" x14ac:dyDescent="0.15">
      <c r="C85" s="52"/>
    </row>
    <row r="86" spans="3:9" ht="14.25" x14ac:dyDescent="0.15">
      <c r="C86" s="52"/>
    </row>
    <row r="87" spans="3:9" ht="14.25" x14ac:dyDescent="0.15">
      <c r="C87" s="52"/>
    </row>
    <row r="88" spans="3:9" ht="14.25" x14ac:dyDescent="0.15">
      <c r="C88" s="52"/>
    </row>
    <row r="89" spans="3:9" ht="14.25" x14ac:dyDescent="0.15">
      <c r="C89" s="50"/>
    </row>
    <row r="90" spans="3:9" ht="14.25" x14ac:dyDescent="0.15">
      <c r="C90" s="50"/>
    </row>
    <row r="91" spans="3:9" ht="14.25" x14ac:dyDescent="0.15">
      <c r="C91" s="50"/>
    </row>
    <row r="92" spans="3:9" ht="14.25" x14ac:dyDescent="0.15">
      <c r="C92" s="50"/>
    </row>
    <row r="93" spans="3:9" ht="14.25" x14ac:dyDescent="0.15">
      <c r="C93" s="50"/>
    </row>
    <row r="94" spans="3:9" ht="14.25" x14ac:dyDescent="0.15">
      <c r="C94" s="50"/>
    </row>
    <row r="95" spans="3:9" ht="14.25" x14ac:dyDescent="0.15">
      <c r="C95" s="50"/>
    </row>
    <row r="96" spans="3:9" ht="14.25" x14ac:dyDescent="0.15">
      <c r="C96" s="50"/>
    </row>
    <row r="97" spans="3:3" ht="14.25" x14ac:dyDescent="0.15">
      <c r="C97" s="50"/>
    </row>
    <row r="98" spans="3:3" ht="14.25" x14ac:dyDescent="0.15">
      <c r="C98" s="50"/>
    </row>
    <row r="99" spans="3:3" ht="14.25" x14ac:dyDescent="0.15">
      <c r="C99" s="50"/>
    </row>
    <row r="100" spans="3:3" ht="14.25" x14ac:dyDescent="0.15">
      <c r="C100" s="50"/>
    </row>
    <row r="101" spans="3:3" ht="14.25" x14ac:dyDescent="0.15">
      <c r="C101" s="50"/>
    </row>
    <row r="102" spans="3:3" ht="14.25" x14ac:dyDescent="0.15">
      <c r="C102" s="50"/>
    </row>
    <row r="103" spans="3:3" ht="14.25" x14ac:dyDescent="0.15">
      <c r="C103" s="50"/>
    </row>
    <row r="104" spans="3:3" ht="14.25" x14ac:dyDescent="0.15">
      <c r="C104" s="50"/>
    </row>
    <row r="105" spans="3:3" ht="14.25" x14ac:dyDescent="0.15">
      <c r="C105" s="50"/>
    </row>
    <row r="106" spans="3:3" ht="14.25" x14ac:dyDescent="0.15">
      <c r="C106" s="50"/>
    </row>
    <row r="107" spans="3:3" ht="14.25" x14ac:dyDescent="0.15">
      <c r="C107" s="50"/>
    </row>
    <row r="108" spans="3:3" ht="14.25" x14ac:dyDescent="0.15">
      <c r="C108" s="50"/>
    </row>
    <row r="109" spans="3:3" ht="14.25" x14ac:dyDescent="0.15">
      <c r="C109" s="50"/>
    </row>
    <row r="110" spans="3:3" ht="14.25" x14ac:dyDescent="0.15">
      <c r="C110" s="50"/>
    </row>
    <row r="111" spans="3:3" ht="14.25" x14ac:dyDescent="0.15">
      <c r="C111" s="50"/>
    </row>
    <row r="112" spans="3:3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x14ac:dyDescent="0.15">
      <c r="C135" s="53"/>
    </row>
    <row r="136" spans="3:3" x14ac:dyDescent="0.15">
      <c r="C136" s="1"/>
    </row>
    <row r="137" spans="3:3" x14ac:dyDescent="0.15">
      <c r="C137" s="1"/>
    </row>
    <row r="138" spans="3:3" x14ac:dyDescent="0.15">
      <c r="C138" s="1"/>
    </row>
    <row r="139" spans="3:3" x14ac:dyDescent="0.15">
      <c r="C139" s="1"/>
    </row>
    <row r="140" spans="3:3" x14ac:dyDescent="0.15">
      <c r="C140" s="1"/>
    </row>
    <row r="141" spans="3:3" x14ac:dyDescent="0.15">
      <c r="C141" s="1"/>
    </row>
    <row r="142" spans="3:3" x14ac:dyDescent="0.15">
      <c r="C142" s="1"/>
    </row>
    <row r="143" spans="3:3" x14ac:dyDescent="0.15">
      <c r="C143" s="1"/>
    </row>
    <row r="144" spans="3:3" x14ac:dyDescent="0.15">
      <c r="C144" s="1"/>
    </row>
    <row r="145" spans="3:3" x14ac:dyDescent="0.15">
      <c r="C145" s="1"/>
    </row>
    <row r="146" spans="3:3" x14ac:dyDescent="0.15">
      <c r="C146" s="1"/>
    </row>
    <row r="147" spans="3:3" x14ac:dyDescent="0.15">
      <c r="C147" s="1"/>
    </row>
    <row r="148" spans="3:3" x14ac:dyDescent="0.15">
      <c r="C148" s="1"/>
    </row>
    <row r="149" spans="3:3" x14ac:dyDescent="0.15">
      <c r="C149" s="1"/>
    </row>
    <row r="150" spans="3:3" x14ac:dyDescent="0.15">
      <c r="C150" s="1"/>
    </row>
    <row r="151" spans="3:3" x14ac:dyDescent="0.15">
      <c r="C151" s="1"/>
    </row>
    <row r="152" spans="3:3" x14ac:dyDescent="0.15">
      <c r="C152" s="1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</sheetData>
  <mergeCells count="9">
    <mergeCell ref="I72:J72"/>
    <mergeCell ref="M72:N72"/>
    <mergeCell ref="O72:P72"/>
    <mergeCell ref="J76:K76"/>
    <mergeCell ref="A5:B7"/>
    <mergeCell ref="L5:Q5"/>
    <mergeCell ref="I70:J70"/>
    <mergeCell ref="M70:N70"/>
    <mergeCell ref="O70:P70"/>
  </mergeCells>
  <phoneticPr fontId="6"/>
  <pageMargins left="0.7" right="0.7" top="0.75" bottom="0.75" header="0.3" footer="0.3"/>
  <pageSetup paperSize="9" scale="1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0"/>
  <sheetViews>
    <sheetView view="pageBreakPreview" zoomScale="40" zoomScaleNormal="55" zoomScaleSheetLayoutView="40" workbookViewId="0">
      <selection activeCell="O92" sqref="O92"/>
    </sheetView>
  </sheetViews>
  <sheetFormatPr defaultColWidth="9" defaultRowHeight="13.5" x14ac:dyDescent="0.15"/>
  <cols>
    <col min="1" max="2" width="6.125" customWidth="1"/>
    <col min="3" max="3" width="16.375" customWidth="1"/>
    <col min="4" max="4" width="9.875" customWidth="1"/>
    <col min="5" max="5" width="17.5" customWidth="1"/>
    <col min="6" max="6" width="18.5" customWidth="1"/>
    <col min="7" max="7" width="18.75" customWidth="1"/>
    <col min="8" max="8" width="9.125" customWidth="1"/>
    <col min="9" max="9" width="40.625" customWidth="1"/>
    <col min="10" max="10" width="19.25" customWidth="1"/>
    <col min="11" max="11" width="18.625" customWidth="1"/>
    <col min="12" max="12" width="10" style="6" customWidth="1"/>
    <col min="13" max="13" width="30.375" customWidth="1"/>
    <col min="14" max="14" width="17.125" customWidth="1"/>
    <col min="15" max="15" width="40.625" customWidth="1"/>
    <col min="16" max="16" width="17.875" customWidth="1"/>
    <col min="17" max="17" width="17" customWidth="1"/>
    <col min="18" max="18" width="18.625" customWidth="1"/>
    <col min="19" max="20" width="18.5" customWidth="1"/>
    <col min="21" max="21" width="17.375" customWidth="1"/>
    <col min="22" max="22" width="11.625" style="140" customWidth="1"/>
    <col min="23" max="23" width="15" style="142" customWidth="1"/>
    <col min="24" max="24" width="13.625" style="142" customWidth="1"/>
    <col min="25" max="25" width="13.375" style="142" customWidth="1"/>
    <col min="26" max="26" width="18.25" style="142" customWidth="1"/>
    <col min="27" max="27" width="13.75" style="142" customWidth="1"/>
    <col min="28" max="28" width="11.625" customWidth="1"/>
    <col min="29" max="16384" width="9" style="222"/>
  </cols>
  <sheetData>
    <row r="1" spans="1:28" ht="28.5" x14ac:dyDescent="0.3">
      <c r="F1" s="2"/>
      <c r="H1" s="2"/>
      <c r="J1" s="3" t="s">
        <v>94</v>
      </c>
      <c r="K1" s="311"/>
      <c r="L1" s="44"/>
      <c r="O1" s="3"/>
      <c r="Q1" s="341" t="s">
        <v>156</v>
      </c>
      <c r="T1" s="4"/>
      <c r="W1" s="141"/>
      <c r="Y1" s="145"/>
      <c r="Z1" s="442">
        <v>43952</v>
      </c>
      <c r="AA1" s="441"/>
      <c r="AB1" s="441"/>
    </row>
    <row r="2" spans="1:28" ht="14.25" x14ac:dyDescent="0.15">
      <c r="M2" s="5" t="s">
        <v>96</v>
      </c>
      <c r="N2" s="5"/>
      <c r="O2" s="5"/>
      <c r="P2" s="5"/>
      <c r="Q2" s="5"/>
      <c r="R2" s="5"/>
      <c r="U2" s="40"/>
      <c r="V2" s="144"/>
      <c r="W2" s="145"/>
      <c r="X2" s="145"/>
      <c r="Y2" s="145"/>
      <c r="Z2" s="443" t="s">
        <v>0</v>
      </c>
      <c r="AA2" s="40"/>
      <c r="AB2" s="222"/>
    </row>
    <row r="3" spans="1:28" ht="3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2"/>
      <c r="M3" s="343"/>
      <c r="N3" s="343"/>
      <c r="O3" s="343"/>
      <c r="P3" s="343"/>
      <c r="Q3" s="343"/>
      <c r="R3" s="343"/>
      <c r="S3" s="22"/>
      <c r="T3" s="22"/>
      <c r="U3" s="22"/>
      <c r="V3" s="146"/>
      <c r="W3" s="162"/>
      <c r="X3" s="162"/>
      <c r="Y3" s="162"/>
      <c r="Z3" s="147"/>
      <c r="AA3" s="22"/>
      <c r="AB3" s="222"/>
    </row>
    <row r="4" spans="1:28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42"/>
      <c r="M4" s="22"/>
      <c r="N4" s="22"/>
      <c r="O4" s="22"/>
      <c r="P4" s="22"/>
      <c r="Q4" s="22"/>
      <c r="R4" s="22"/>
      <c r="S4" s="22"/>
      <c r="T4" s="22"/>
      <c r="U4" s="23"/>
      <c r="V4" s="146"/>
      <c r="W4" s="147"/>
      <c r="X4" s="147"/>
      <c r="Y4" s="147"/>
      <c r="Z4" s="444" t="s">
        <v>4</v>
      </c>
      <c r="AA4" s="22"/>
      <c r="AB4" s="222"/>
    </row>
    <row r="5" spans="1:28" ht="14.25" customHeight="1" thickBot="1" x14ac:dyDescent="0.2">
      <c r="A5" s="434"/>
      <c r="B5" s="435"/>
      <c r="C5" s="7" t="s">
        <v>157</v>
      </c>
      <c r="D5" s="8"/>
      <c r="E5" s="7" t="s">
        <v>158</v>
      </c>
      <c r="F5" s="7"/>
      <c r="G5" s="8"/>
      <c r="H5" s="7" t="s">
        <v>159</v>
      </c>
      <c r="I5" s="7"/>
      <c r="J5" s="7"/>
      <c r="K5" s="8"/>
      <c r="L5" s="426" t="s">
        <v>160</v>
      </c>
      <c r="M5" s="427"/>
      <c r="N5" s="427"/>
      <c r="O5" s="427"/>
      <c r="P5" s="427"/>
      <c r="Q5" s="428"/>
      <c r="R5" s="7" t="s">
        <v>161</v>
      </c>
      <c r="S5" s="7"/>
      <c r="T5" s="7"/>
      <c r="U5" s="8"/>
      <c r="V5" s="344" t="s">
        <v>162</v>
      </c>
      <c r="W5" s="345" t="s">
        <v>104</v>
      </c>
      <c r="X5" s="346"/>
      <c r="Y5" s="347" t="s">
        <v>8</v>
      </c>
      <c r="Z5" s="348" t="s">
        <v>14</v>
      </c>
      <c r="AA5" s="222"/>
      <c r="AB5" s="222"/>
    </row>
    <row r="6" spans="1:28" ht="14.25" customHeight="1" x14ac:dyDescent="0.15">
      <c r="A6" s="436"/>
      <c r="B6" s="437"/>
      <c r="C6" s="54" t="s">
        <v>41</v>
      </c>
      <c r="D6" s="9" t="s">
        <v>29</v>
      </c>
      <c r="E6" s="10"/>
      <c r="F6" s="10"/>
      <c r="G6" s="11"/>
      <c r="H6" s="12" t="s">
        <v>105</v>
      </c>
      <c r="I6" s="13"/>
      <c r="J6" s="14"/>
      <c r="K6" s="11"/>
      <c r="L6" s="15" t="s">
        <v>105</v>
      </c>
      <c r="M6" s="48"/>
      <c r="N6" s="10"/>
      <c r="O6" s="20" t="s">
        <v>106</v>
      </c>
      <c r="P6" s="49"/>
      <c r="Q6" s="11"/>
      <c r="R6" s="15" t="s">
        <v>107</v>
      </c>
      <c r="S6" s="15" t="s">
        <v>107</v>
      </c>
      <c r="T6" s="15" t="s">
        <v>108</v>
      </c>
      <c r="U6" s="12" t="s">
        <v>109</v>
      </c>
      <c r="V6" s="349" t="s">
        <v>110</v>
      </c>
      <c r="W6" s="350" t="s">
        <v>111</v>
      </c>
      <c r="X6" s="351" t="s">
        <v>11</v>
      </c>
      <c r="Y6" s="352" t="s">
        <v>12</v>
      </c>
      <c r="Z6" s="353" t="s">
        <v>24</v>
      </c>
      <c r="AA6" s="222"/>
      <c r="AB6" s="222"/>
    </row>
    <row r="7" spans="1:28" ht="14.25" customHeight="1" x14ac:dyDescent="0.15">
      <c r="A7" s="438"/>
      <c r="B7" s="439"/>
      <c r="C7" s="55" t="s">
        <v>15</v>
      </c>
      <c r="D7" s="16" t="s">
        <v>28</v>
      </c>
      <c r="E7" s="312" t="s">
        <v>112</v>
      </c>
      <c r="F7" s="19" t="s">
        <v>113</v>
      </c>
      <c r="G7" s="16" t="s">
        <v>114</v>
      </c>
      <c r="H7" s="17" t="s">
        <v>115</v>
      </c>
      <c r="I7" s="137"/>
      <c r="J7" s="18"/>
      <c r="K7" s="38" t="s">
        <v>116</v>
      </c>
      <c r="L7" s="19" t="s">
        <v>115</v>
      </c>
      <c r="M7" s="137" t="s">
        <v>117</v>
      </c>
      <c r="N7" s="18"/>
      <c r="O7" s="137" t="s">
        <v>118</v>
      </c>
      <c r="P7" s="18"/>
      <c r="Q7" s="16" t="s">
        <v>21</v>
      </c>
      <c r="R7" s="312" t="s">
        <v>119</v>
      </c>
      <c r="S7" s="19" t="s">
        <v>40</v>
      </c>
      <c r="T7" s="19" t="s">
        <v>40</v>
      </c>
      <c r="U7" s="16" t="s">
        <v>120</v>
      </c>
      <c r="V7" s="354" t="s">
        <v>163</v>
      </c>
      <c r="W7" s="355" t="s">
        <v>123</v>
      </c>
      <c r="X7" s="356" t="s">
        <v>164</v>
      </c>
      <c r="Y7" s="357" t="s">
        <v>165</v>
      </c>
      <c r="Z7" s="312" t="s">
        <v>166</v>
      </c>
      <c r="AA7" s="222"/>
      <c r="AB7" s="222"/>
    </row>
    <row r="8" spans="1:28" ht="27" customHeight="1" x14ac:dyDescent="0.25">
      <c r="A8" s="200"/>
      <c r="B8" s="201"/>
      <c r="C8" s="64"/>
      <c r="D8" s="30">
        <v>-8.6999999999999994E-2</v>
      </c>
      <c r="E8" s="67"/>
      <c r="F8" s="67"/>
      <c r="G8" s="68"/>
      <c r="H8" s="57"/>
      <c r="I8" s="107"/>
      <c r="J8" s="84"/>
      <c r="K8" s="82"/>
      <c r="L8" s="83"/>
      <c r="M8" s="107"/>
      <c r="N8" s="67"/>
      <c r="O8" s="107" t="s">
        <v>167</v>
      </c>
      <c r="P8" s="67">
        <v>-40600</v>
      </c>
      <c r="Q8" s="82"/>
      <c r="R8" s="90"/>
      <c r="S8" s="358"/>
      <c r="T8" s="358"/>
      <c r="U8" s="359"/>
      <c r="V8" s="160"/>
      <c r="W8" s="173"/>
      <c r="X8" s="166"/>
      <c r="Y8" s="166"/>
      <c r="Z8" s="130">
        <v>107.25</v>
      </c>
      <c r="AA8" s="222"/>
      <c r="AB8" s="222"/>
    </row>
    <row r="9" spans="1:28" ht="27" customHeight="1" x14ac:dyDescent="0.25">
      <c r="A9" s="203"/>
      <c r="B9" s="204"/>
      <c r="C9" s="65"/>
      <c r="D9" s="30"/>
      <c r="E9" s="67"/>
      <c r="F9" s="67"/>
      <c r="G9" s="68"/>
      <c r="H9" s="57"/>
      <c r="I9" s="107"/>
      <c r="J9" s="84"/>
      <c r="K9" s="82"/>
      <c r="L9" s="83"/>
      <c r="M9" s="107"/>
      <c r="N9" s="67"/>
      <c r="O9" s="107" t="s">
        <v>126</v>
      </c>
      <c r="P9" s="67">
        <v>-1200</v>
      </c>
      <c r="Q9" s="82"/>
      <c r="R9" s="90"/>
      <c r="S9" s="358"/>
      <c r="T9" s="358"/>
      <c r="U9" s="359"/>
      <c r="V9" s="179"/>
      <c r="W9" s="173"/>
      <c r="X9" s="166"/>
      <c r="Y9" s="166"/>
      <c r="Z9" s="130"/>
      <c r="AA9" s="222"/>
      <c r="AB9" s="222"/>
    </row>
    <row r="10" spans="1:28" ht="27" customHeight="1" x14ac:dyDescent="0.25">
      <c r="A10" s="203"/>
      <c r="B10" s="204"/>
      <c r="C10" s="65"/>
      <c r="D10" s="30"/>
      <c r="E10" s="67"/>
      <c r="F10" s="67"/>
      <c r="G10" s="68"/>
      <c r="H10" s="57"/>
      <c r="I10" s="202" t="s">
        <v>126</v>
      </c>
      <c r="J10" s="84">
        <v>8600</v>
      </c>
      <c r="K10" s="82"/>
      <c r="L10" s="83"/>
      <c r="M10" s="107"/>
      <c r="N10" s="67"/>
      <c r="O10" s="107" t="s">
        <v>85</v>
      </c>
      <c r="P10" s="67">
        <v>200</v>
      </c>
      <c r="Q10" s="227"/>
      <c r="R10" s="90"/>
      <c r="S10" s="358"/>
      <c r="T10" s="358"/>
      <c r="U10" s="359"/>
      <c r="V10" s="179"/>
      <c r="W10" s="173"/>
      <c r="X10" s="166"/>
      <c r="Y10" s="166"/>
      <c r="Z10" s="130"/>
      <c r="AA10" s="222"/>
      <c r="AB10" s="222"/>
    </row>
    <row r="11" spans="1:28" ht="27" customHeight="1" x14ac:dyDescent="0.25">
      <c r="A11" s="205">
        <v>1</v>
      </c>
      <c r="B11" s="206" t="s">
        <v>133</v>
      </c>
      <c r="C11" s="169">
        <v>-2.1999999999999999E-2</v>
      </c>
      <c r="D11" s="21">
        <v>1E-3</v>
      </c>
      <c r="E11" s="63">
        <v>-300</v>
      </c>
      <c r="F11" s="63">
        <v>-24900</v>
      </c>
      <c r="G11" s="207">
        <f>SUM(E11:F11)</f>
        <v>-25200</v>
      </c>
      <c r="H11" s="59"/>
      <c r="I11" s="108" t="s">
        <v>141</v>
      </c>
      <c r="J11" s="85">
        <v>20100</v>
      </c>
      <c r="K11" s="86">
        <f>SUM(J8:J11)</f>
        <v>28700</v>
      </c>
      <c r="L11" s="115"/>
      <c r="M11" s="108"/>
      <c r="N11" s="63"/>
      <c r="O11" s="108" t="s">
        <v>49</v>
      </c>
      <c r="P11" s="85">
        <v>2500</v>
      </c>
      <c r="Q11" s="225">
        <f>SUM(N8:N11)+SUM(P8:P11)</f>
        <v>-39100</v>
      </c>
      <c r="R11" s="88">
        <v>-35600</v>
      </c>
      <c r="S11" s="360">
        <v>3917000</v>
      </c>
      <c r="T11" s="361">
        <v>3399800</v>
      </c>
      <c r="U11" s="362">
        <v>3399400</v>
      </c>
      <c r="V11" s="138">
        <v>-0.2</v>
      </c>
      <c r="W11" s="170">
        <v>6.0000000000000001E-3</v>
      </c>
      <c r="X11" s="219">
        <v>0</v>
      </c>
      <c r="Y11" s="165">
        <v>1E-3</v>
      </c>
      <c r="Z11" s="129">
        <v>107.94</v>
      </c>
      <c r="AA11" s="222"/>
      <c r="AB11" s="222"/>
    </row>
    <row r="12" spans="1:28" ht="27" customHeight="1" x14ac:dyDescent="0.25">
      <c r="A12" s="36"/>
      <c r="B12" s="15"/>
      <c r="C12" s="65"/>
      <c r="D12" s="30">
        <v>-8.6999999999999994E-2</v>
      </c>
      <c r="E12" s="67"/>
      <c r="F12" s="67"/>
      <c r="G12" s="68"/>
      <c r="H12" s="57"/>
      <c r="I12" s="386"/>
      <c r="J12" s="84"/>
      <c r="K12" s="82"/>
      <c r="L12" s="83"/>
      <c r="M12" s="107"/>
      <c r="N12" s="67"/>
      <c r="O12" s="107" t="s">
        <v>167</v>
      </c>
      <c r="P12" s="67">
        <v>-400</v>
      </c>
      <c r="Q12" s="227"/>
      <c r="R12" s="90"/>
      <c r="S12" s="358"/>
      <c r="T12" s="358"/>
      <c r="U12" s="359"/>
      <c r="V12" s="160"/>
      <c r="W12" s="173"/>
      <c r="X12" s="313"/>
      <c r="Y12" s="166"/>
      <c r="Z12" s="130">
        <v>107.12</v>
      </c>
      <c r="AA12" s="222"/>
      <c r="AB12" s="222"/>
    </row>
    <row r="13" spans="1:28" ht="27" customHeight="1" x14ac:dyDescent="0.25">
      <c r="A13" s="36"/>
      <c r="B13" s="15"/>
      <c r="C13" s="65"/>
      <c r="D13" s="30"/>
      <c r="E13" s="67"/>
      <c r="F13" s="67"/>
      <c r="G13" s="68"/>
      <c r="H13" s="57"/>
      <c r="I13" s="107" t="s">
        <v>167</v>
      </c>
      <c r="J13" s="84">
        <v>43100</v>
      </c>
      <c r="K13" s="82"/>
      <c r="L13" s="83"/>
      <c r="M13" s="107"/>
      <c r="N13" s="67"/>
      <c r="O13" s="107" t="s">
        <v>126</v>
      </c>
      <c r="P13" s="67">
        <v>-1400</v>
      </c>
      <c r="Q13" s="227"/>
      <c r="R13" s="90"/>
      <c r="S13" s="358"/>
      <c r="T13" s="358"/>
      <c r="U13" s="359"/>
      <c r="V13" s="179"/>
      <c r="W13" s="173"/>
      <c r="X13" s="313"/>
      <c r="Y13" s="166"/>
      <c r="Z13" s="130"/>
      <c r="AA13" s="222"/>
      <c r="AB13" s="222"/>
    </row>
    <row r="14" spans="1:28" ht="27" customHeight="1" x14ac:dyDescent="0.25">
      <c r="A14" s="36"/>
      <c r="B14" s="15"/>
      <c r="C14" s="65"/>
      <c r="D14" s="30"/>
      <c r="E14" s="67"/>
      <c r="F14" s="67"/>
      <c r="G14" s="68"/>
      <c r="H14" s="57"/>
      <c r="I14" s="107" t="s">
        <v>126</v>
      </c>
      <c r="J14" s="84">
        <v>1200</v>
      </c>
      <c r="K14" s="82"/>
      <c r="L14" s="83"/>
      <c r="M14" s="107"/>
      <c r="N14" s="67"/>
      <c r="O14" s="107" t="s">
        <v>85</v>
      </c>
      <c r="P14" s="67">
        <v>100</v>
      </c>
      <c r="Q14" s="227"/>
      <c r="R14" s="90"/>
      <c r="S14" s="358"/>
      <c r="T14" s="358"/>
      <c r="U14" s="359"/>
      <c r="V14" s="179"/>
      <c r="W14" s="173"/>
      <c r="X14" s="313"/>
      <c r="Y14" s="166"/>
      <c r="Z14" s="130"/>
      <c r="AA14" s="222"/>
      <c r="AB14" s="222"/>
    </row>
    <row r="15" spans="1:28" ht="27" customHeight="1" x14ac:dyDescent="0.25">
      <c r="A15" s="37">
        <v>2</v>
      </c>
      <c r="B15" s="19" t="s">
        <v>134</v>
      </c>
      <c r="C15" s="169">
        <v>-0.02</v>
      </c>
      <c r="D15" s="21">
        <v>1E-3</v>
      </c>
      <c r="E15" s="63">
        <v>-1100</v>
      </c>
      <c r="F15" s="63">
        <v>-13700</v>
      </c>
      <c r="G15" s="207">
        <f>SUM(E15:F15)</f>
        <v>-14800</v>
      </c>
      <c r="H15" s="59"/>
      <c r="I15" s="108" t="s">
        <v>141</v>
      </c>
      <c r="J15" s="85">
        <v>8000</v>
      </c>
      <c r="K15" s="86">
        <f>SUM(J12:J15)</f>
        <v>52300</v>
      </c>
      <c r="L15" s="115"/>
      <c r="M15" s="108"/>
      <c r="N15" s="63"/>
      <c r="O15" s="108" t="s">
        <v>48</v>
      </c>
      <c r="P15" s="63">
        <v>3400</v>
      </c>
      <c r="Q15" s="225">
        <f>SUM(N12:N15)+SUM(P12:P15)</f>
        <v>1700</v>
      </c>
      <c r="R15" s="88">
        <v>39200</v>
      </c>
      <c r="S15" s="360">
        <v>3956200</v>
      </c>
      <c r="T15" s="361">
        <v>3441200</v>
      </c>
      <c r="U15" s="362">
        <v>3441000</v>
      </c>
      <c r="V15" s="138">
        <v>-0.185</v>
      </c>
      <c r="W15" s="170">
        <v>6.0000000000000001E-3</v>
      </c>
      <c r="X15" s="219">
        <v>-0.01</v>
      </c>
      <c r="Y15" s="165">
        <v>-5.0000000000000001E-3</v>
      </c>
      <c r="Z15" s="129">
        <v>107.57</v>
      </c>
      <c r="AA15" s="222"/>
      <c r="AB15" s="222"/>
    </row>
    <row r="16" spans="1:28" ht="27" customHeight="1" x14ac:dyDescent="0.25">
      <c r="A16" s="36"/>
      <c r="B16" s="15"/>
      <c r="C16" s="65"/>
      <c r="D16" s="30">
        <v>-8.6999999999999994E-2</v>
      </c>
      <c r="E16" s="67"/>
      <c r="F16" s="67"/>
      <c r="G16" s="69"/>
      <c r="H16" s="57"/>
      <c r="I16" s="107" t="s">
        <v>167</v>
      </c>
      <c r="J16" s="84">
        <v>18600</v>
      </c>
      <c r="K16" s="82"/>
      <c r="L16" s="93"/>
      <c r="M16" s="107"/>
      <c r="N16" s="67"/>
      <c r="O16" s="107"/>
      <c r="P16" s="67"/>
      <c r="Q16" s="82"/>
      <c r="R16" s="67"/>
      <c r="S16" s="358"/>
      <c r="T16" s="363"/>
      <c r="U16" s="364"/>
      <c r="V16" s="161"/>
      <c r="W16" s="173"/>
      <c r="X16" s="313"/>
      <c r="Y16" s="166"/>
      <c r="Z16" s="130">
        <v>107.81</v>
      </c>
      <c r="AA16" s="222"/>
      <c r="AB16" s="222"/>
    </row>
    <row r="17" spans="1:28" ht="27" customHeight="1" x14ac:dyDescent="0.25">
      <c r="A17" s="36"/>
      <c r="B17" s="15"/>
      <c r="C17" s="65"/>
      <c r="D17" s="30"/>
      <c r="E17" s="67"/>
      <c r="F17" s="67"/>
      <c r="G17" s="69"/>
      <c r="H17" s="57"/>
      <c r="I17" s="107" t="s">
        <v>126</v>
      </c>
      <c r="J17" s="84">
        <v>1400</v>
      </c>
      <c r="K17" s="82"/>
      <c r="L17" s="93"/>
      <c r="M17" s="107"/>
      <c r="N17" s="67"/>
      <c r="O17" s="107"/>
      <c r="P17" s="67"/>
      <c r="Q17" s="82"/>
      <c r="R17" s="67"/>
      <c r="S17" s="358"/>
      <c r="T17" s="363"/>
      <c r="U17" s="364"/>
      <c r="V17" s="161"/>
      <c r="W17" s="173"/>
      <c r="X17" s="313"/>
      <c r="Y17" s="166"/>
      <c r="Z17" s="130"/>
      <c r="AA17" s="222"/>
      <c r="AB17" s="222"/>
    </row>
    <row r="18" spans="1:28" ht="27" customHeight="1" x14ac:dyDescent="0.25">
      <c r="A18" s="36"/>
      <c r="B18" s="15"/>
      <c r="C18" s="65"/>
      <c r="D18" s="30"/>
      <c r="E18" s="67"/>
      <c r="F18" s="67"/>
      <c r="G18" s="69"/>
      <c r="H18" s="57"/>
      <c r="I18" s="107" t="s">
        <v>128</v>
      </c>
      <c r="J18" s="84">
        <v>-100</v>
      </c>
      <c r="K18" s="82"/>
      <c r="L18" s="93"/>
      <c r="M18" s="107"/>
      <c r="N18" s="67"/>
      <c r="O18" s="186" t="s">
        <v>167</v>
      </c>
      <c r="P18" s="67">
        <v>-400</v>
      </c>
      <c r="Q18" s="82"/>
      <c r="R18" s="67"/>
      <c r="S18" s="358"/>
      <c r="T18" s="363"/>
      <c r="U18" s="364"/>
      <c r="V18" s="161"/>
      <c r="W18" s="173"/>
      <c r="X18" s="313"/>
      <c r="Y18" s="166"/>
      <c r="Z18" s="130"/>
      <c r="AA18" s="222"/>
      <c r="AB18" s="222"/>
    </row>
    <row r="19" spans="1:28" ht="27" customHeight="1" x14ac:dyDescent="0.25">
      <c r="A19" s="37">
        <v>3</v>
      </c>
      <c r="B19" s="19" t="s">
        <v>135</v>
      </c>
      <c r="C19" s="169">
        <v>-1.7000000000000001E-2</v>
      </c>
      <c r="D19" s="21">
        <v>1E-3</v>
      </c>
      <c r="E19" s="63">
        <v>-300</v>
      </c>
      <c r="F19" s="63">
        <v>-23300</v>
      </c>
      <c r="G19" s="66">
        <f>SUM(E19:F19)</f>
        <v>-23600</v>
      </c>
      <c r="H19" s="59"/>
      <c r="I19" s="108" t="s">
        <v>141</v>
      </c>
      <c r="J19" s="85">
        <v>12000</v>
      </c>
      <c r="K19" s="86">
        <f>SUM(J16:J19)</f>
        <v>31900</v>
      </c>
      <c r="L19" s="87"/>
      <c r="M19" s="108"/>
      <c r="N19" s="63"/>
      <c r="O19" s="107" t="s">
        <v>126</v>
      </c>
      <c r="P19" s="63">
        <v>-3400</v>
      </c>
      <c r="Q19" s="225">
        <f>SUM(N16:N19)+SUM(P16:P19)</f>
        <v>-3800</v>
      </c>
      <c r="R19" s="88">
        <v>4500</v>
      </c>
      <c r="S19" s="360">
        <v>3960700</v>
      </c>
      <c r="T19" s="361">
        <v>3445300</v>
      </c>
      <c r="U19" s="362">
        <v>3445100</v>
      </c>
      <c r="V19" s="138">
        <v>-0.13</v>
      </c>
      <c r="W19" s="170">
        <v>6.0000000000000001E-3</v>
      </c>
      <c r="X19" s="219">
        <v>0.01</v>
      </c>
      <c r="Y19" s="165">
        <v>-1.4E-2</v>
      </c>
      <c r="Z19" s="129">
        <v>108.3</v>
      </c>
      <c r="AA19" s="222"/>
      <c r="AB19" s="222"/>
    </row>
    <row r="20" spans="1:28" ht="27" customHeight="1" x14ac:dyDescent="0.25">
      <c r="A20" s="36"/>
      <c r="B20" s="15"/>
      <c r="C20" s="65"/>
      <c r="D20" s="139">
        <v>-8.6999999999999994E-2</v>
      </c>
      <c r="E20" s="67"/>
      <c r="F20" s="67"/>
      <c r="G20" s="68"/>
      <c r="H20" s="56"/>
      <c r="I20" s="107"/>
      <c r="J20" s="89"/>
      <c r="K20" s="78"/>
      <c r="L20" s="83"/>
      <c r="M20" s="107"/>
      <c r="N20" s="70"/>
      <c r="O20" s="122" t="s">
        <v>167</v>
      </c>
      <c r="P20" s="70">
        <v>-6300</v>
      </c>
      <c r="Q20" s="365"/>
      <c r="R20" s="90"/>
      <c r="S20" s="358"/>
      <c r="T20" s="363"/>
      <c r="U20" s="366"/>
      <c r="V20" s="160"/>
      <c r="W20" s="174"/>
      <c r="X20" s="167"/>
      <c r="Y20" s="166"/>
      <c r="Z20" s="128">
        <v>108.43</v>
      </c>
      <c r="AA20" s="222"/>
      <c r="AB20" s="222"/>
    </row>
    <row r="21" spans="1:28" ht="27" customHeight="1" x14ac:dyDescent="0.25">
      <c r="A21" s="36"/>
      <c r="B21" s="15"/>
      <c r="C21" s="65"/>
      <c r="D21" s="30"/>
      <c r="E21" s="67"/>
      <c r="F21" s="67"/>
      <c r="G21" s="68"/>
      <c r="H21" s="56"/>
      <c r="I21" s="107"/>
      <c r="J21" s="89"/>
      <c r="K21" s="82"/>
      <c r="L21" s="83"/>
      <c r="M21" s="107"/>
      <c r="N21" s="67"/>
      <c r="O21" s="186" t="s">
        <v>126</v>
      </c>
      <c r="P21" s="67">
        <v>-1900</v>
      </c>
      <c r="Q21" s="227"/>
      <c r="R21" s="90"/>
      <c r="S21" s="358"/>
      <c r="T21" s="363"/>
      <c r="U21" s="359"/>
      <c r="V21" s="179"/>
      <c r="W21" s="173"/>
      <c r="X21" s="166"/>
      <c r="Y21" s="166"/>
      <c r="Z21" s="130"/>
      <c r="AA21" s="222"/>
      <c r="AB21" s="222"/>
    </row>
    <row r="22" spans="1:28" ht="27" customHeight="1" x14ac:dyDescent="0.25">
      <c r="A22" s="36"/>
      <c r="B22" s="15"/>
      <c r="C22" s="65"/>
      <c r="D22" s="30"/>
      <c r="E22" s="67"/>
      <c r="F22" s="67"/>
      <c r="G22" s="68"/>
      <c r="H22" s="56"/>
      <c r="I22" s="107" t="s">
        <v>167</v>
      </c>
      <c r="J22" s="89">
        <v>2700</v>
      </c>
      <c r="K22" s="82"/>
      <c r="L22" s="83"/>
      <c r="M22" s="107"/>
      <c r="N22" s="67"/>
      <c r="O22" s="186" t="s">
        <v>85</v>
      </c>
      <c r="P22" s="67">
        <v>200</v>
      </c>
      <c r="Q22" s="227"/>
      <c r="R22" s="90"/>
      <c r="S22" s="358"/>
      <c r="T22" s="363"/>
      <c r="U22" s="359"/>
      <c r="V22" s="179"/>
      <c r="W22" s="173"/>
      <c r="X22" s="166"/>
      <c r="Y22" s="166"/>
      <c r="Z22" s="130"/>
      <c r="AA22" s="222"/>
      <c r="AB22" s="222"/>
    </row>
    <row r="23" spans="1:28" ht="27" customHeight="1" x14ac:dyDescent="0.25">
      <c r="A23" s="37">
        <v>6</v>
      </c>
      <c r="B23" s="19" t="s">
        <v>127</v>
      </c>
      <c r="C23" s="169">
        <v>-2.1999999999999999E-2</v>
      </c>
      <c r="D23" s="21">
        <v>1E-3</v>
      </c>
      <c r="E23" s="63">
        <v>800</v>
      </c>
      <c r="F23" s="63">
        <v>-6800</v>
      </c>
      <c r="G23" s="66">
        <f>SUM(E23:F23)</f>
        <v>-6000</v>
      </c>
      <c r="H23" s="59"/>
      <c r="I23" s="108" t="s">
        <v>126</v>
      </c>
      <c r="J23" s="89">
        <v>3400</v>
      </c>
      <c r="K23" s="86">
        <f>SUM(J20:J23)</f>
        <v>6100</v>
      </c>
      <c r="L23" s="87"/>
      <c r="M23" s="108" t="s">
        <v>75</v>
      </c>
      <c r="N23" s="63">
        <v>2000</v>
      </c>
      <c r="O23" s="108" t="s">
        <v>48</v>
      </c>
      <c r="P23" s="63">
        <v>7800</v>
      </c>
      <c r="Q23" s="225">
        <f>SUM(N20:N23)+SUM(P20:P23)</f>
        <v>1800</v>
      </c>
      <c r="R23" s="75">
        <v>1900</v>
      </c>
      <c r="S23" s="360">
        <v>3962600</v>
      </c>
      <c r="T23" s="361">
        <v>3441900</v>
      </c>
      <c r="U23" s="362">
        <v>3441700</v>
      </c>
      <c r="V23" s="215">
        <v>-0.15</v>
      </c>
      <c r="W23" s="170">
        <v>6.0000000000000001E-3</v>
      </c>
      <c r="X23" s="165">
        <v>5.0000000000000001E-3</v>
      </c>
      <c r="Y23" s="165">
        <v>0</v>
      </c>
      <c r="Z23" s="129">
        <v>109.38</v>
      </c>
      <c r="AA23" s="222"/>
      <c r="AB23" s="222"/>
    </row>
    <row r="24" spans="1:28" ht="27" customHeight="1" x14ac:dyDescent="0.25">
      <c r="A24" s="39"/>
      <c r="B24" s="15"/>
      <c r="C24" s="65"/>
      <c r="D24" s="139">
        <v>-8.6999999999999994E-2</v>
      </c>
      <c r="E24" s="70"/>
      <c r="F24" s="70"/>
      <c r="G24" s="71"/>
      <c r="H24" s="107"/>
      <c r="I24" s="107" t="s">
        <v>167</v>
      </c>
      <c r="J24" s="77">
        <v>1400</v>
      </c>
      <c r="K24" s="78"/>
      <c r="L24" s="79"/>
      <c r="M24" s="107"/>
      <c r="N24" s="67"/>
      <c r="O24" s="107" t="s">
        <v>167</v>
      </c>
      <c r="P24" s="67">
        <v>-15200</v>
      </c>
      <c r="Q24" s="365"/>
      <c r="R24" s="94"/>
      <c r="S24" s="367"/>
      <c r="T24" s="368"/>
      <c r="U24" s="366"/>
      <c r="V24" s="160"/>
      <c r="W24" s="174"/>
      <c r="X24" s="167"/>
      <c r="Y24" s="167"/>
      <c r="Z24" s="128">
        <v>108.68</v>
      </c>
      <c r="AA24" s="222"/>
      <c r="AB24" s="222"/>
    </row>
    <row r="25" spans="1:28" ht="27" customHeight="1" x14ac:dyDescent="0.25">
      <c r="A25" s="36"/>
      <c r="B25" s="15"/>
      <c r="C25" s="65"/>
      <c r="D25" s="30"/>
      <c r="E25" s="67"/>
      <c r="F25" s="67"/>
      <c r="G25" s="68"/>
      <c r="H25" s="191"/>
      <c r="I25" s="107" t="s">
        <v>126</v>
      </c>
      <c r="J25" s="81">
        <v>1900</v>
      </c>
      <c r="K25" s="82"/>
      <c r="L25" s="83"/>
      <c r="M25" s="107"/>
      <c r="N25" s="67"/>
      <c r="O25" s="107" t="s">
        <v>126</v>
      </c>
      <c r="P25" s="67">
        <v>-2300</v>
      </c>
      <c r="Q25" s="227"/>
      <c r="R25" s="90"/>
      <c r="S25" s="358"/>
      <c r="T25" s="363"/>
      <c r="U25" s="359"/>
      <c r="V25" s="179"/>
      <c r="W25" s="173"/>
      <c r="X25" s="166"/>
      <c r="Y25" s="166"/>
      <c r="Z25" s="130"/>
      <c r="AA25" s="222"/>
      <c r="AB25" s="222"/>
    </row>
    <row r="26" spans="1:28" s="223" customFormat="1" ht="27" customHeight="1" x14ac:dyDescent="0.25">
      <c r="A26" s="36"/>
      <c r="B26" s="15"/>
      <c r="C26" s="65"/>
      <c r="D26" s="30"/>
      <c r="E26" s="67"/>
      <c r="F26" s="67"/>
      <c r="G26" s="68"/>
      <c r="H26" s="191"/>
      <c r="I26" s="107" t="s">
        <v>88</v>
      </c>
      <c r="J26" s="81">
        <v>-200</v>
      </c>
      <c r="K26" s="82"/>
      <c r="L26" s="83"/>
      <c r="M26" s="107"/>
      <c r="N26" s="67"/>
      <c r="O26" s="107" t="s">
        <v>85</v>
      </c>
      <c r="P26" s="67">
        <v>700</v>
      </c>
      <c r="Q26" s="227"/>
      <c r="R26" s="90"/>
      <c r="S26" s="358"/>
      <c r="T26" s="363"/>
      <c r="U26" s="359"/>
      <c r="V26" s="179"/>
      <c r="W26" s="173"/>
      <c r="X26" s="166"/>
      <c r="Y26" s="166"/>
      <c r="Z26" s="130"/>
    </row>
    <row r="27" spans="1:28" s="223" customFormat="1" ht="27" customHeight="1" x14ac:dyDescent="0.25">
      <c r="A27" s="37">
        <v>7</v>
      </c>
      <c r="B27" s="19" t="s">
        <v>130</v>
      </c>
      <c r="C27" s="169">
        <v>-3.5000000000000003E-2</v>
      </c>
      <c r="D27" s="21">
        <v>1E-3</v>
      </c>
      <c r="E27" s="63">
        <v>-500</v>
      </c>
      <c r="F27" s="63">
        <v>12300</v>
      </c>
      <c r="G27" s="66">
        <f>SUM(E27:F27)</f>
        <v>11800</v>
      </c>
      <c r="H27" s="59"/>
      <c r="I27" s="108" t="s">
        <v>128</v>
      </c>
      <c r="J27" s="92">
        <v>-200</v>
      </c>
      <c r="K27" s="86">
        <f>SUM(J24:J27)</f>
        <v>2900</v>
      </c>
      <c r="L27" s="106"/>
      <c r="M27" s="108"/>
      <c r="N27" s="63"/>
      <c r="O27" s="107" t="s">
        <v>48</v>
      </c>
      <c r="P27" s="63">
        <v>5800</v>
      </c>
      <c r="Q27" s="225">
        <f>SUM(N24:N27)+SUM(P24:P27)</f>
        <v>-11000</v>
      </c>
      <c r="R27" s="75">
        <v>3700</v>
      </c>
      <c r="S27" s="360">
        <v>3966300</v>
      </c>
      <c r="T27" s="361">
        <v>3426500</v>
      </c>
      <c r="U27" s="362">
        <v>3426300</v>
      </c>
      <c r="V27" s="138">
        <v>-0.15</v>
      </c>
      <c r="W27" s="170">
        <v>6.0000000000000001E-3</v>
      </c>
      <c r="X27" s="219">
        <v>1.4999999999999999E-2</v>
      </c>
      <c r="Y27" s="165">
        <v>1E-3</v>
      </c>
      <c r="Z27" s="218">
        <v>109.26</v>
      </c>
    </row>
    <row r="28" spans="1:28" ht="27" customHeight="1" x14ac:dyDescent="0.25">
      <c r="A28" s="36"/>
      <c r="B28" s="15"/>
      <c r="C28" s="65"/>
      <c r="D28" s="171">
        <v>-0.15</v>
      </c>
      <c r="E28" s="67"/>
      <c r="F28" s="67"/>
      <c r="G28" s="69"/>
      <c r="H28" s="56"/>
      <c r="I28" s="107"/>
      <c r="J28" s="81"/>
      <c r="K28" s="78"/>
      <c r="L28" s="83"/>
      <c r="M28" s="107"/>
      <c r="N28" s="67"/>
      <c r="O28" s="123" t="s">
        <v>167</v>
      </c>
      <c r="P28" s="67">
        <v>-34700</v>
      </c>
      <c r="Q28" s="227"/>
      <c r="R28" s="90"/>
      <c r="S28" s="358"/>
      <c r="T28" s="363"/>
      <c r="U28" s="366"/>
      <c r="V28" s="160"/>
      <c r="W28" s="175"/>
      <c r="X28" s="333"/>
      <c r="Y28" s="167"/>
      <c r="Z28" s="128">
        <v>108.51</v>
      </c>
      <c r="AA28" s="222"/>
      <c r="AB28" s="222"/>
    </row>
    <row r="29" spans="1:28" ht="27" customHeight="1" x14ac:dyDescent="0.25">
      <c r="A29" s="36"/>
      <c r="B29" s="15"/>
      <c r="C29" s="65"/>
      <c r="D29" s="172"/>
      <c r="E29" s="67"/>
      <c r="F29" s="67"/>
      <c r="G29" s="69"/>
      <c r="H29" s="56"/>
      <c r="I29" s="107"/>
      <c r="J29" s="81"/>
      <c r="K29" s="82"/>
      <c r="L29" s="83"/>
      <c r="M29" s="107"/>
      <c r="N29" s="67"/>
      <c r="O29" s="107" t="s">
        <v>126</v>
      </c>
      <c r="P29" s="67">
        <v>-700</v>
      </c>
      <c r="Q29" s="231"/>
      <c r="R29" s="90"/>
      <c r="S29" s="358"/>
      <c r="T29" s="363"/>
      <c r="U29" s="359"/>
      <c r="V29" s="179"/>
      <c r="W29" s="173"/>
      <c r="X29" s="313"/>
      <c r="Y29" s="166"/>
      <c r="Z29" s="130"/>
      <c r="AA29" s="222"/>
      <c r="AB29" s="222"/>
    </row>
    <row r="30" spans="1:28" ht="27" customHeight="1" x14ac:dyDescent="0.25">
      <c r="A30" s="36"/>
      <c r="B30" s="15"/>
      <c r="C30" s="65"/>
      <c r="D30" s="172"/>
      <c r="E30" s="67"/>
      <c r="F30" s="67"/>
      <c r="G30" s="69"/>
      <c r="H30" s="56"/>
      <c r="I30" s="107" t="s">
        <v>167</v>
      </c>
      <c r="J30" s="81">
        <v>15800</v>
      </c>
      <c r="K30" s="82"/>
      <c r="L30" s="83"/>
      <c r="M30" s="107"/>
      <c r="N30" s="67"/>
      <c r="O30" s="107" t="s">
        <v>85</v>
      </c>
      <c r="P30" s="67">
        <v>300</v>
      </c>
      <c r="Q30" s="231"/>
      <c r="R30" s="90"/>
      <c r="S30" s="358"/>
      <c r="T30" s="363"/>
      <c r="U30" s="359"/>
      <c r="V30" s="179"/>
      <c r="W30" s="173"/>
      <c r="X30" s="313"/>
      <c r="Y30" s="166"/>
      <c r="Z30" s="130"/>
      <c r="AA30" s="222"/>
      <c r="AB30" s="222"/>
    </row>
    <row r="31" spans="1:28" ht="27" customHeight="1" x14ac:dyDescent="0.25">
      <c r="A31" s="37">
        <v>8</v>
      </c>
      <c r="B31" s="19" t="s">
        <v>133</v>
      </c>
      <c r="C31" s="169">
        <v>-4.5999999999999999E-2</v>
      </c>
      <c r="D31" s="21">
        <v>1E-3</v>
      </c>
      <c r="E31" s="63">
        <v>100</v>
      </c>
      <c r="F31" s="63">
        <v>-8800</v>
      </c>
      <c r="G31" s="66">
        <f>SUM(E31:F31)</f>
        <v>-8700</v>
      </c>
      <c r="H31" s="60"/>
      <c r="I31" s="108" t="s">
        <v>126</v>
      </c>
      <c r="J31" s="92">
        <v>2300</v>
      </c>
      <c r="K31" s="86">
        <f>SUM(J28:J31)</f>
        <v>18100</v>
      </c>
      <c r="L31" s="95"/>
      <c r="M31" s="108"/>
      <c r="N31" s="97"/>
      <c r="O31" s="108" t="s">
        <v>49</v>
      </c>
      <c r="P31" s="97">
        <v>2500</v>
      </c>
      <c r="Q31" s="225">
        <f>SUM(N28:N31)+SUM(P28:P31)</f>
        <v>-32600</v>
      </c>
      <c r="R31" s="75">
        <v>-23200</v>
      </c>
      <c r="S31" s="360">
        <v>3943100</v>
      </c>
      <c r="T31" s="369">
        <v>3402400</v>
      </c>
      <c r="U31" s="362">
        <v>3402300</v>
      </c>
      <c r="V31" s="138">
        <v>-0.16</v>
      </c>
      <c r="W31" s="170">
        <v>6.0000000000000001E-3</v>
      </c>
      <c r="X31" s="219">
        <v>0.01</v>
      </c>
      <c r="Y31" s="165">
        <v>0.01</v>
      </c>
      <c r="Z31" s="129">
        <v>109</v>
      </c>
      <c r="AA31" s="222"/>
      <c r="AB31" s="222"/>
    </row>
    <row r="32" spans="1:28" ht="27" customHeight="1" x14ac:dyDescent="0.25">
      <c r="A32" s="36"/>
      <c r="B32" s="15"/>
      <c r="C32" s="65"/>
      <c r="D32" s="172">
        <v>-8.5000000000000006E-2</v>
      </c>
      <c r="E32" s="67"/>
      <c r="F32" s="67"/>
      <c r="G32" s="72"/>
      <c r="H32" s="58"/>
      <c r="I32" s="107" t="s">
        <v>168</v>
      </c>
      <c r="J32" s="80">
        <v>-300</v>
      </c>
      <c r="K32" s="82"/>
      <c r="L32" s="83"/>
      <c r="M32" s="107"/>
      <c r="N32" s="70"/>
      <c r="O32" s="107" t="s">
        <v>89</v>
      </c>
      <c r="P32" s="70">
        <v>6800</v>
      </c>
      <c r="Q32" s="370"/>
      <c r="R32" s="98"/>
      <c r="S32" s="371"/>
      <c r="T32" s="372"/>
      <c r="U32" s="366"/>
      <c r="V32" s="160"/>
      <c r="W32" s="176"/>
      <c r="X32" s="313"/>
      <c r="Y32" s="166"/>
      <c r="Z32" s="128">
        <v>108.84</v>
      </c>
      <c r="AA32" s="222"/>
      <c r="AB32" s="222"/>
    </row>
    <row r="33" spans="1:28" s="223" customFormat="1" ht="27" customHeight="1" x14ac:dyDescent="0.25">
      <c r="A33" s="36"/>
      <c r="B33" s="15"/>
      <c r="C33" s="65"/>
      <c r="D33" s="30"/>
      <c r="E33" s="67"/>
      <c r="F33" s="67"/>
      <c r="G33" s="72"/>
      <c r="H33" s="61"/>
      <c r="I33" s="107" t="s">
        <v>86</v>
      </c>
      <c r="J33" s="84">
        <v>700</v>
      </c>
      <c r="K33" s="82"/>
      <c r="L33" s="83"/>
      <c r="M33" s="107"/>
      <c r="N33" s="67"/>
      <c r="O33" s="107" t="s">
        <v>169</v>
      </c>
      <c r="P33" s="67">
        <v>1500</v>
      </c>
      <c r="Q33" s="111"/>
      <c r="R33" s="90"/>
      <c r="S33" s="371"/>
      <c r="T33" s="373"/>
      <c r="U33" s="359"/>
      <c r="V33" s="179"/>
      <c r="W33" s="173"/>
      <c r="X33" s="313"/>
      <c r="Y33" s="166"/>
      <c r="Z33" s="130"/>
    </row>
    <row r="34" spans="1:28" s="223" customFormat="1" ht="27" customHeight="1" x14ac:dyDescent="0.25">
      <c r="A34" s="37">
        <v>9</v>
      </c>
      <c r="B34" s="19" t="s">
        <v>134</v>
      </c>
      <c r="C34" s="395">
        <v>-4.8000000000000001E-2</v>
      </c>
      <c r="D34" s="177">
        <v>1E-3</v>
      </c>
      <c r="E34" s="63">
        <v>-1300</v>
      </c>
      <c r="F34" s="63">
        <v>1800</v>
      </c>
      <c r="G34" s="73">
        <f>SUM(E34:F34)</f>
        <v>500</v>
      </c>
      <c r="H34" s="60"/>
      <c r="I34" s="108" t="s">
        <v>170</v>
      </c>
      <c r="J34" s="63">
        <v>21800</v>
      </c>
      <c r="K34" s="86">
        <f>SUM(J32:J34)</f>
        <v>22200</v>
      </c>
      <c r="L34" s="109"/>
      <c r="M34" s="108"/>
      <c r="N34" s="63"/>
      <c r="O34" s="108" t="s">
        <v>86</v>
      </c>
      <c r="P34" s="63">
        <v>-2300</v>
      </c>
      <c r="Q34" s="225">
        <f>SUM(N32:N34)+SUM(P32:P34)</f>
        <v>6000</v>
      </c>
      <c r="R34" s="88">
        <v>28700</v>
      </c>
      <c r="S34" s="374">
        <v>3971800</v>
      </c>
      <c r="T34" s="369">
        <v>3428200</v>
      </c>
      <c r="U34" s="362">
        <v>3428100</v>
      </c>
      <c r="V34" s="138">
        <v>-0.16500000000000001</v>
      </c>
      <c r="W34" s="170">
        <v>6.0000000000000001E-3</v>
      </c>
      <c r="X34" s="219">
        <v>0.02</v>
      </c>
      <c r="Y34" s="165">
        <v>8.9999999999999993E-3</v>
      </c>
      <c r="Z34" s="129">
        <v>109.06</v>
      </c>
    </row>
    <row r="35" spans="1:28" s="223" customFormat="1" ht="27" customHeight="1" x14ac:dyDescent="0.25">
      <c r="A35" s="36"/>
      <c r="B35" s="15"/>
      <c r="C35" s="65"/>
      <c r="D35" s="30">
        <v>-0.06</v>
      </c>
      <c r="E35" s="67"/>
      <c r="F35" s="67"/>
      <c r="G35" s="72"/>
      <c r="H35" s="61"/>
      <c r="I35" s="202" t="s">
        <v>171</v>
      </c>
      <c r="J35" s="67">
        <v>11100</v>
      </c>
      <c r="K35" s="82"/>
      <c r="L35" s="101"/>
      <c r="M35" s="107"/>
      <c r="N35" s="67"/>
      <c r="O35" s="123"/>
      <c r="P35" s="67"/>
      <c r="Q35" s="111"/>
      <c r="R35" s="67"/>
      <c r="S35" s="358"/>
      <c r="T35" s="372"/>
      <c r="U35" s="366"/>
      <c r="V35" s="160"/>
      <c r="W35" s="174"/>
      <c r="X35" s="334"/>
      <c r="Y35" s="167"/>
      <c r="Z35" s="128">
        <v>108.32</v>
      </c>
    </row>
    <row r="36" spans="1:28" ht="27" customHeight="1" x14ac:dyDescent="0.25">
      <c r="A36" s="36"/>
      <c r="B36" s="15"/>
      <c r="C36" s="65"/>
      <c r="D36" s="30"/>
      <c r="E36" s="67"/>
      <c r="F36" s="67"/>
      <c r="G36" s="72"/>
      <c r="H36" s="61"/>
      <c r="I36" s="107" t="s">
        <v>126</v>
      </c>
      <c r="J36" s="67">
        <v>2300</v>
      </c>
      <c r="K36" s="82"/>
      <c r="L36" s="101"/>
      <c r="M36" s="107"/>
      <c r="N36" s="67"/>
      <c r="O36" s="107" t="s">
        <v>126</v>
      </c>
      <c r="P36" s="67">
        <v>-300</v>
      </c>
      <c r="Q36" s="111"/>
      <c r="R36" s="67"/>
      <c r="S36" s="358"/>
      <c r="T36" s="363"/>
      <c r="U36" s="359"/>
      <c r="V36" s="179"/>
      <c r="W36" s="173"/>
      <c r="X36" s="313"/>
      <c r="Y36" s="166"/>
      <c r="Z36" s="130"/>
      <c r="AA36" s="222"/>
      <c r="AB36" s="222"/>
    </row>
    <row r="37" spans="1:28" ht="27" customHeight="1" x14ac:dyDescent="0.25">
      <c r="A37" s="37">
        <v>10</v>
      </c>
      <c r="B37" s="19" t="s">
        <v>135</v>
      </c>
      <c r="C37" s="169">
        <v>-3.2000000000000001E-2</v>
      </c>
      <c r="D37" s="21">
        <v>1E-3</v>
      </c>
      <c r="E37" s="63">
        <v>-300</v>
      </c>
      <c r="F37" s="63">
        <v>-18400</v>
      </c>
      <c r="G37" s="73">
        <f>SUM(E37:F37)</f>
        <v>-18700</v>
      </c>
      <c r="H37" s="110"/>
      <c r="I37" s="108" t="s">
        <v>128</v>
      </c>
      <c r="J37" s="63">
        <v>-100</v>
      </c>
      <c r="K37" s="86">
        <f>SUM(J35:J37)</f>
        <v>13300</v>
      </c>
      <c r="L37" s="91"/>
      <c r="M37" s="108"/>
      <c r="N37" s="63"/>
      <c r="O37" s="108" t="s">
        <v>85</v>
      </c>
      <c r="P37" s="63">
        <v>3100</v>
      </c>
      <c r="Q37" s="225">
        <f>SUM(N35:N37)+SUM(P35:P37)</f>
        <v>2800</v>
      </c>
      <c r="R37" s="88">
        <v>-2600</v>
      </c>
      <c r="S37" s="360">
        <v>3969200</v>
      </c>
      <c r="T37" s="361">
        <v>3421400</v>
      </c>
      <c r="U37" s="361">
        <v>3421300</v>
      </c>
      <c r="V37" s="138">
        <v>-0.16500000000000001</v>
      </c>
      <c r="W37" s="170">
        <v>1.6E-2</v>
      </c>
      <c r="X37" s="219">
        <v>0.02</v>
      </c>
      <c r="Y37" s="165">
        <v>-5.0000000000000001E-3</v>
      </c>
      <c r="Z37" s="129">
        <v>108.62</v>
      </c>
      <c r="AA37" s="222"/>
      <c r="AB37" s="222"/>
    </row>
    <row r="38" spans="1:28" s="223" customFormat="1" ht="27" customHeight="1" x14ac:dyDescent="0.25">
      <c r="A38" s="36"/>
      <c r="B38" s="39"/>
      <c r="C38" s="181"/>
      <c r="D38" s="139">
        <v>-0.05</v>
      </c>
      <c r="E38" s="70"/>
      <c r="F38" s="70"/>
      <c r="G38" s="76"/>
      <c r="H38" s="209"/>
      <c r="I38" s="123" t="s">
        <v>172</v>
      </c>
      <c r="J38" s="70">
        <v>-14300</v>
      </c>
      <c r="K38" s="78"/>
      <c r="L38" s="105"/>
      <c r="M38" s="123"/>
      <c r="N38" s="70"/>
      <c r="O38" s="123"/>
      <c r="P38" s="70"/>
      <c r="Q38" s="78"/>
      <c r="R38" s="70"/>
      <c r="S38" s="375"/>
      <c r="T38" s="376"/>
      <c r="U38" s="377"/>
      <c r="V38" s="184"/>
      <c r="W38" s="174"/>
      <c r="X38" s="167"/>
      <c r="Y38" s="167"/>
      <c r="Z38" s="128">
        <v>107.79</v>
      </c>
    </row>
    <row r="39" spans="1:28" s="223" customFormat="1" ht="27" customHeight="1" x14ac:dyDescent="0.25">
      <c r="A39" s="36"/>
      <c r="B39" s="36"/>
      <c r="C39" s="180"/>
      <c r="D39" s="30"/>
      <c r="E39" s="67"/>
      <c r="F39" s="67"/>
      <c r="G39" s="72"/>
      <c r="H39" s="193"/>
      <c r="I39" s="107" t="s">
        <v>168</v>
      </c>
      <c r="J39" s="67">
        <v>-100</v>
      </c>
      <c r="K39" s="82"/>
      <c r="L39" s="93"/>
      <c r="M39" s="107"/>
      <c r="N39" s="67"/>
      <c r="O39" s="107" t="s">
        <v>173</v>
      </c>
      <c r="P39" s="67">
        <v>1500</v>
      </c>
      <c r="Q39" s="82"/>
      <c r="R39" s="67"/>
      <c r="S39" s="378"/>
      <c r="T39" s="379"/>
      <c r="U39" s="380"/>
      <c r="V39" s="178"/>
      <c r="W39" s="173"/>
      <c r="X39" s="166"/>
      <c r="Y39" s="166"/>
      <c r="Z39" s="130"/>
    </row>
    <row r="40" spans="1:28" s="223" customFormat="1" ht="27" customHeight="1" x14ac:dyDescent="0.25">
      <c r="A40" s="36"/>
      <c r="B40" s="36"/>
      <c r="C40" s="180"/>
      <c r="D40" s="30"/>
      <c r="E40" s="67"/>
      <c r="F40" s="67"/>
      <c r="G40" s="72"/>
      <c r="H40" s="193"/>
      <c r="I40" s="107" t="s">
        <v>173</v>
      </c>
      <c r="J40" s="67">
        <v>-100</v>
      </c>
      <c r="K40" s="82"/>
      <c r="L40" s="93"/>
      <c r="M40" s="107"/>
      <c r="N40" s="67"/>
      <c r="O40" s="107" t="s">
        <v>169</v>
      </c>
      <c r="P40" s="67">
        <v>900</v>
      </c>
      <c r="Q40" s="82"/>
      <c r="R40" s="67"/>
      <c r="S40" s="378"/>
      <c r="T40" s="379"/>
      <c r="U40" s="380"/>
      <c r="V40" s="178"/>
      <c r="W40" s="173"/>
      <c r="X40" s="166"/>
      <c r="Y40" s="166"/>
      <c r="Z40" s="130"/>
    </row>
    <row r="41" spans="1:28" s="223" customFormat="1" ht="27" customHeight="1" x14ac:dyDescent="0.25">
      <c r="A41" s="36"/>
      <c r="B41" s="36"/>
      <c r="C41" s="180"/>
      <c r="D41" s="30"/>
      <c r="E41" s="67"/>
      <c r="F41" s="67"/>
      <c r="G41" s="72"/>
      <c r="H41" s="193"/>
      <c r="I41" s="107" t="s">
        <v>86</v>
      </c>
      <c r="J41" s="67">
        <v>300</v>
      </c>
      <c r="K41" s="82"/>
      <c r="L41" s="93"/>
      <c r="M41" s="107"/>
      <c r="N41" s="67"/>
      <c r="O41" s="107" t="s">
        <v>86</v>
      </c>
      <c r="P41" s="67">
        <v>-1100</v>
      </c>
      <c r="Q41" s="82"/>
      <c r="R41" s="67"/>
      <c r="S41" s="378"/>
      <c r="T41" s="379"/>
      <c r="U41" s="380"/>
      <c r="V41" s="178"/>
      <c r="W41" s="173"/>
      <c r="X41" s="166"/>
      <c r="Y41" s="166"/>
      <c r="Z41" s="130"/>
    </row>
    <row r="42" spans="1:28" s="223" customFormat="1" ht="27" customHeight="1" x14ac:dyDescent="0.25">
      <c r="A42" s="37">
        <v>13</v>
      </c>
      <c r="B42" s="37" t="s">
        <v>127</v>
      </c>
      <c r="C42" s="169">
        <v>-1.9E-2</v>
      </c>
      <c r="D42" s="177">
        <v>1E-3</v>
      </c>
      <c r="E42" s="63">
        <v>300</v>
      </c>
      <c r="F42" s="63">
        <v>-5900</v>
      </c>
      <c r="G42" s="73">
        <f>SUM(E42:F42)</f>
        <v>-5600</v>
      </c>
      <c r="H42" s="110"/>
      <c r="I42" s="108" t="s">
        <v>170</v>
      </c>
      <c r="J42" s="63">
        <v>400</v>
      </c>
      <c r="K42" s="86">
        <f>SUM(J38:J42)</f>
        <v>-13800</v>
      </c>
      <c r="L42" s="87"/>
      <c r="M42" s="108" t="s">
        <v>174</v>
      </c>
      <c r="N42" s="63">
        <v>14600</v>
      </c>
      <c r="O42" s="108" t="s">
        <v>175</v>
      </c>
      <c r="P42" s="103">
        <v>5600</v>
      </c>
      <c r="Q42" s="225">
        <f>SUM(N38:N42)+SUM(P38:P42)</f>
        <v>21500</v>
      </c>
      <c r="R42" s="103">
        <v>2100</v>
      </c>
      <c r="S42" s="381">
        <v>3971300</v>
      </c>
      <c r="T42" s="361">
        <v>3443600</v>
      </c>
      <c r="U42" s="382">
        <v>3443500</v>
      </c>
      <c r="V42" s="138">
        <v>-0.153</v>
      </c>
      <c r="W42" s="170">
        <v>1.6E-2</v>
      </c>
      <c r="X42" s="165">
        <v>2.5000000000000001E-2</v>
      </c>
      <c r="Y42" s="165">
        <v>0</v>
      </c>
      <c r="Z42" s="129">
        <v>108.52</v>
      </c>
    </row>
    <row r="43" spans="1:28" ht="27" customHeight="1" x14ac:dyDescent="0.25">
      <c r="A43" s="36"/>
      <c r="B43" s="15"/>
      <c r="C43" s="180"/>
      <c r="D43" s="30">
        <v>-0.06</v>
      </c>
      <c r="E43" s="67"/>
      <c r="F43" s="67"/>
      <c r="G43" s="72"/>
      <c r="H43" s="193"/>
      <c r="I43" s="107" t="s">
        <v>176</v>
      </c>
      <c r="J43" s="67">
        <v>400</v>
      </c>
      <c r="K43" s="82"/>
      <c r="L43" s="93"/>
      <c r="M43" s="107"/>
      <c r="N43" s="67"/>
      <c r="O43" s="107" t="s">
        <v>73</v>
      </c>
      <c r="P43" s="104">
        <v>-600</v>
      </c>
      <c r="Q43" s="227"/>
      <c r="R43" s="104"/>
      <c r="S43" s="383"/>
      <c r="T43" s="379"/>
      <c r="U43" s="364"/>
      <c r="V43" s="178"/>
      <c r="W43" s="173"/>
      <c r="X43" s="166"/>
      <c r="Y43" s="197"/>
      <c r="Z43" s="130">
        <v>107.54</v>
      </c>
      <c r="AA43" s="222"/>
      <c r="AB43" s="222"/>
    </row>
    <row r="44" spans="1:28" ht="27" customHeight="1" x14ac:dyDescent="0.25">
      <c r="A44" s="36"/>
      <c r="B44" s="15"/>
      <c r="C44" s="180"/>
      <c r="D44" s="30"/>
      <c r="E44" s="67"/>
      <c r="F44" s="67"/>
      <c r="G44" s="72"/>
      <c r="H44" s="193"/>
      <c r="I44" s="107" t="s">
        <v>126</v>
      </c>
      <c r="J44" s="67">
        <v>1100</v>
      </c>
      <c r="K44" s="82"/>
      <c r="L44" s="93"/>
      <c r="M44" s="107"/>
      <c r="N44" s="67"/>
      <c r="O44" s="107" t="s">
        <v>85</v>
      </c>
      <c r="P44" s="104">
        <v>800</v>
      </c>
      <c r="Q44" s="227"/>
      <c r="R44" s="104"/>
      <c r="S44" s="383"/>
      <c r="T44" s="379"/>
      <c r="U44" s="364"/>
      <c r="V44" s="178"/>
      <c r="W44" s="173"/>
      <c r="X44" s="166"/>
      <c r="Y44" s="166"/>
      <c r="Z44" s="130"/>
      <c r="AA44" s="222"/>
      <c r="AB44" s="222"/>
    </row>
    <row r="45" spans="1:28" ht="27" customHeight="1" x14ac:dyDescent="0.25">
      <c r="A45" s="37">
        <v>14</v>
      </c>
      <c r="B45" s="19" t="s">
        <v>130</v>
      </c>
      <c r="C45" s="169">
        <v>-0.01</v>
      </c>
      <c r="D45" s="21">
        <v>1E-3</v>
      </c>
      <c r="E45" s="75">
        <v>-500</v>
      </c>
      <c r="F45" s="63">
        <v>-1500</v>
      </c>
      <c r="G45" s="73">
        <f>SUM(E45:F45)</f>
        <v>-2000</v>
      </c>
      <c r="H45" s="60"/>
      <c r="I45" s="108" t="s">
        <v>128</v>
      </c>
      <c r="J45" s="63">
        <v>-200</v>
      </c>
      <c r="K45" s="86">
        <f>SUM(J43:J45)</f>
        <v>1300</v>
      </c>
      <c r="L45" s="95"/>
      <c r="M45" s="108"/>
      <c r="N45" s="63"/>
      <c r="O45" s="108" t="s">
        <v>48</v>
      </c>
      <c r="P45" s="103">
        <v>9800</v>
      </c>
      <c r="Q45" s="225">
        <f>SUM(N43:N45)+SUM(P43:P45)</f>
        <v>10000</v>
      </c>
      <c r="R45" s="230">
        <v>9300</v>
      </c>
      <c r="S45" s="381">
        <v>3980600</v>
      </c>
      <c r="T45" s="361">
        <v>3452800</v>
      </c>
      <c r="U45" s="362">
        <v>3452600</v>
      </c>
      <c r="V45" s="138">
        <v>-0.14499999999999999</v>
      </c>
      <c r="W45" s="170">
        <v>1.6E-2</v>
      </c>
      <c r="X45" s="219">
        <v>2.5000000000000001E-2</v>
      </c>
      <c r="Y45" s="165">
        <v>8.9999999999999993E-3</v>
      </c>
      <c r="Z45" s="129">
        <v>107.76</v>
      </c>
      <c r="AA45" s="224"/>
      <c r="AB45" s="222"/>
    </row>
    <row r="46" spans="1:28" ht="27" customHeight="1" x14ac:dyDescent="0.25">
      <c r="A46" s="36"/>
      <c r="B46" s="15"/>
      <c r="C46" s="180"/>
      <c r="D46" s="216">
        <v>-7.4999999999999997E-2</v>
      </c>
      <c r="E46" s="67"/>
      <c r="F46" s="67"/>
      <c r="G46" s="72"/>
      <c r="H46" s="61"/>
      <c r="I46" s="107" t="s">
        <v>170</v>
      </c>
      <c r="J46" s="67">
        <v>6300</v>
      </c>
      <c r="K46" s="82"/>
      <c r="L46" s="192"/>
      <c r="M46" s="107"/>
      <c r="N46" s="67"/>
      <c r="O46" s="107" t="s">
        <v>170</v>
      </c>
      <c r="P46" s="104">
        <v>-20000</v>
      </c>
      <c r="Q46" s="231"/>
      <c r="R46" s="104"/>
      <c r="S46" s="383"/>
      <c r="T46" s="379"/>
      <c r="U46" s="364"/>
      <c r="V46" s="178"/>
      <c r="W46" s="173"/>
      <c r="X46" s="166"/>
      <c r="Y46" s="166"/>
      <c r="Z46" s="130">
        <v>106.93</v>
      </c>
      <c r="AA46" s="223"/>
      <c r="AB46" s="222"/>
    </row>
    <row r="47" spans="1:28" ht="27" customHeight="1" x14ac:dyDescent="0.25">
      <c r="A47" s="36"/>
      <c r="B47" s="15"/>
      <c r="C47" s="65"/>
      <c r="D47" s="172"/>
      <c r="E47" s="194"/>
      <c r="F47" s="67"/>
      <c r="G47" s="74"/>
      <c r="H47" s="121"/>
      <c r="I47" s="107" t="s">
        <v>177</v>
      </c>
      <c r="J47" s="104">
        <v>600</v>
      </c>
      <c r="K47" s="82"/>
      <c r="L47" s="96"/>
      <c r="M47" s="107"/>
      <c r="N47" s="67"/>
      <c r="O47" s="107" t="s">
        <v>169</v>
      </c>
      <c r="P47" s="67">
        <v>900</v>
      </c>
      <c r="Q47" s="113"/>
      <c r="R47" s="90"/>
      <c r="S47" s="358"/>
      <c r="T47" s="384"/>
      <c r="U47" s="385"/>
      <c r="V47" s="161"/>
      <c r="W47" s="176"/>
      <c r="X47" s="166"/>
      <c r="Y47" s="197"/>
      <c r="Z47" s="130"/>
      <c r="AA47" s="224"/>
      <c r="AB47" s="222"/>
    </row>
    <row r="48" spans="1:28" ht="27" customHeight="1" x14ac:dyDescent="0.25">
      <c r="A48" s="37">
        <v>15</v>
      </c>
      <c r="B48" s="19" t="s">
        <v>133</v>
      </c>
      <c r="C48" s="169">
        <v>-8.9999999999999993E-3</v>
      </c>
      <c r="D48" s="21">
        <v>1E-3</v>
      </c>
      <c r="E48" s="75">
        <v>-600</v>
      </c>
      <c r="F48" s="63">
        <v>82600</v>
      </c>
      <c r="G48" s="73">
        <f>SUM(E48:F48)</f>
        <v>82000</v>
      </c>
      <c r="H48" s="120"/>
      <c r="I48" s="108" t="s">
        <v>168</v>
      </c>
      <c r="J48" s="103">
        <v>-300</v>
      </c>
      <c r="K48" s="86">
        <f>SUM(J46:J48)</f>
        <v>6600</v>
      </c>
      <c r="L48" s="87"/>
      <c r="M48" s="108"/>
      <c r="N48" s="63"/>
      <c r="O48" s="108" t="s">
        <v>178</v>
      </c>
      <c r="P48" s="63">
        <v>2500</v>
      </c>
      <c r="Q48" s="225">
        <f>SUM(N46:N48)+SUM(P46:P48)</f>
        <v>-16600</v>
      </c>
      <c r="R48" s="88">
        <v>72000</v>
      </c>
      <c r="S48" s="360">
        <v>4052600</v>
      </c>
      <c r="T48" s="361">
        <v>3511200</v>
      </c>
      <c r="U48" s="362">
        <v>3511200</v>
      </c>
      <c r="V48" s="138">
        <v>-0.15</v>
      </c>
      <c r="W48" s="170">
        <v>1.6E-2</v>
      </c>
      <c r="X48" s="219">
        <v>0.02</v>
      </c>
      <c r="Y48" s="165">
        <v>1.4999999999999999E-2</v>
      </c>
      <c r="Z48" s="129">
        <v>107.38</v>
      </c>
      <c r="AA48" s="224"/>
      <c r="AB48" s="222"/>
    </row>
    <row r="49" spans="1:28" ht="27" customHeight="1" x14ac:dyDescent="0.25">
      <c r="A49" s="36"/>
      <c r="B49" s="15"/>
      <c r="C49" s="180"/>
      <c r="D49" s="30">
        <v>-7.0000000000000007E-2</v>
      </c>
      <c r="E49" s="67"/>
      <c r="F49" s="67"/>
      <c r="G49" s="72"/>
      <c r="H49" s="185"/>
      <c r="I49" s="107"/>
      <c r="J49" s="104"/>
      <c r="K49" s="82"/>
      <c r="L49" s="93"/>
      <c r="M49" s="107"/>
      <c r="N49" s="67"/>
      <c r="O49" s="107"/>
      <c r="P49" s="67"/>
      <c r="Q49" s="188"/>
      <c r="R49" s="67"/>
      <c r="S49" s="378"/>
      <c r="T49" s="379"/>
      <c r="U49" s="364"/>
      <c r="V49" s="178"/>
      <c r="W49" s="173"/>
      <c r="X49" s="166"/>
      <c r="Y49" s="166"/>
      <c r="Z49" s="130">
        <v>107.41</v>
      </c>
      <c r="AA49" s="224"/>
      <c r="AB49" s="222"/>
    </row>
    <row r="50" spans="1:28" ht="27" customHeight="1" x14ac:dyDescent="0.25">
      <c r="A50" s="36"/>
      <c r="B50" s="12"/>
      <c r="C50" s="180"/>
      <c r="D50" s="30"/>
      <c r="E50" s="67"/>
      <c r="F50" s="67"/>
      <c r="G50" s="72"/>
      <c r="H50" s="185"/>
      <c r="I50" s="107"/>
      <c r="J50" s="104"/>
      <c r="K50" s="82"/>
      <c r="L50" s="93"/>
      <c r="M50" s="107"/>
      <c r="N50" s="99"/>
      <c r="O50" s="107" t="s">
        <v>126</v>
      </c>
      <c r="P50" s="67">
        <v>-300</v>
      </c>
      <c r="Q50" s="188"/>
      <c r="R50" s="67"/>
      <c r="S50" s="378"/>
      <c r="T50" s="379"/>
      <c r="U50" s="364"/>
      <c r="V50" s="178"/>
      <c r="W50" s="173"/>
      <c r="X50" s="166"/>
      <c r="Y50" s="166"/>
      <c r="Z50" s="130"/>
      <c r="AA50" s="224"/>
      <c r="AB50" s="222"/>
    </row>
    <row r="51" spans="1:28" s="223" customFormat="1" ht="27" customHeight="1" x14ac:dyDescent="0.25">
      <c r="A51" s="37">
        <v>16</v>
      </c>
      <c r="B51" s="189" t="s">
        <v>134</v>
      </c>
      <c r="C51" s="169">
        <v>-4.3999999999999997E-2</v>
      </c>
      <c r="D51" s="317">
        <v>1E-3</v>
      </c>
      <c r="E51" s="63">
        <v>-1200</v>
      </c>
      <c r="F51" s="63">
        <v>5800</v>
      </c>
      <c r="G51" s="73">
        <f>SUM(E51:F51)</f>
        <v>4600</v>
      </c>
      <c r="H51" s="190"/>
      <c r="I51" s="108" t="s">
        <v>170</v>
      </c>
      <c r="J51" s="103">
        <v>15200</v>
      </c>
      <c r="K51" s="86">
        <f>SUM(J49:J51)</f>
        <v>15200</v>
      </c>
      <c r="L51" s="87"/>
      <c r="M51" s="108"/>
      <c r="N51" s="63"/>
      <c r="O51" s="108" t="s">
        <v>48</v>
      </c>
      <c r="P51" s="63">
        <v>4000</v>
      </c>
      <c r="Q51" s="225">
        <f>SUM(N49:N51)+SUM(P49:P51)</f>
        <v>3700</v>
      </c>
      <c r="R51" s="63">
        <v>23500</v>
      </c>
      <c r="S51" s="360">
        <v>4076100</v>
      </c>
      <c r="T51" s="361">
        <v>3536200</v>
      </c>
      <c r="U51" s="362">
        <v>2119800</v>
      </c>
      <c r="V51" s="215">
        <v>-0.16</v>
      </c>
      <c r="W51" s="199">
        <v>1.6E-2</v>
      </c>
      <c r="X51" s="219">
        <v>2.5000000000000001E-2</v>
      </c>
      <c r="Y51" s="165">
        <v>0</v>
      </c>
      <c r="Z51" s="129">
        <v>108.08</v>
      </c>
      <c r="AA51" s="224"/>
    </row>
    <row r="52" spans="1:28" s="223" customFormat="1" ht="27" customHeight="1" x14ac:dyDescent="0.25">
      <c r="A52" s="36"/>
      <c r="B52" s="15"/>
      <c r="C52" s="65"/>
      <c r="D52" s="30">
        <v>-8.6999999999999994E-2</v>
      </c>
      <c r="E52" s="67"/>
      <c r="F52" s="67"/>
      <c r="G52" s="72"/>
      <c r="H52" s="61"/>
      <c r="I52" s="107" t="s">
        <v>168</v>
      </c>
      <c r="J52" s="104">
        <v>-200</v>
      </c>
      <c r="K52" s="82"/>
      <c r="L52" s="93"/>
      <c r="M52" s="107"/>
      <c r="N52" s="67"/>
      <c r="O52" s="107"/>
      <c r="P52" s="67"/>
      <c r="Q52" s="113"/>
      <c r="R52" s="67"/>
      <c r="S52" s="358"/>
      <c r="T52" s="363"/>
      <c r="U52" s="359"/>
      <c r="V52" s="179"/>
      <c r="W52" s="173"/>
      <c r="X52" s="313"/>
      <c r="Y52" s="166"/>
      <c r="Z52" s="217">
        <v>107.64</v>
      </c>
      <c r="AA52" s="224"/>
    </row>
    <row r="53" spans="1:28" s="223" customFormat="1" ht="27" customHeight="1" x14ac:dyDescent="0.25">
      <c r="A53" s="36"/>
      <c r="B53" s="15"/>
      <c r="C53" s="65"/>
      <c r="D53" s="30"/>
      <c r="E53" s="67"/>
      <c r="F53" s="67"/>
      <c r="G53" s="72"/>
      <c r="H53" s="61"/>
      <c r="I53" s="107" t="s">
        <v>173</v>
      </c>
      <c r="J53" s="104">
        <v>-300</v>
      </c>
      <c r="K53" s="82"/>
      <c r="L53" s="93"/>
      <c r="M53" s="107"/>
      <c r="N53" s="67"/>
      <c r="O53" s="107"/>
      <c r="P53" s="67"/>
      <c r="Q53" s="113"/>
      <c r="R53" s="67"/>
      <c r="S53" s="358"/>
      <c r="T53" s="363"/>
      <c r="U53" s="359"/>
      <c r="V53" s="179"/>
      <c r="W53" s="173"/>
      <c r="X53" s="313"/>
      <c r="Y53" s="166"/>
      <c r="Z53" s="217"/>
      <c r="AA53" s="224"/>
    </row>
    <row r="54" spans="1:28" s="223" customFormat="1" ht="27" customHeight="1" x14ac:dyDescent="0.25">
      <c r="A54" s="36"/>
      <c r="B54" s="15"/>
      <c r="C54" s="65"/>
      <c r="D54" s="30"/>
      <c r="E54" s="67"/>
      <c r="F54" s="67"/>
      <c r="G54" s="72"/>
      <c r="H54" s="61"/>
      <c r="I54" s="107" t="s">
        <v>179</v>
      </c>
      <c r="J54" s="104">
        <v>-1300</v>
      </c>
      <c r="K54" s="82"/>
      <c r="L54" s="93"/>
      <c r="M54" s="107"/>
      <c r="N54" s="67"/>
      <c r="O54" s="107" t="s">
        <v>168</v>
      </c>
      <c r="P54" s="67">
        <v>5500</v>
      </c>
      <c r="Q54" s="113"/>
      <c r="R54" s="67"/>
      <c r="S54" s="358"/>
      <c r="T54" s="363"/>
      <c r="U54" s="359"/>
      <c r="V54" s="179"/>
      <c r="W54" s="173"/>
      <c r="X54" s="313"/>
      <c r="Y54" s="166"/>
      <c r="Z54" s="217"/>
      <c r="AA54" s="224"/>
    </row>
    <row r="55" spans="1:28" s="223" customFormat="1" ht="27" customHeight="1" x14ac:dyDescent="0.25">
      <c r="A55" s="36"/>
      <c r="B55" s="15"/>
      <c r="C55" s="65"/>
      <c r="D55" s="30"/>
      <c r="E55" s="67"/>
      <c r="F55" s="67"/>
      <c r="G55" s="72"/>
      <c r="H55" s="61"/>
      <c r="I55" s="107" t="s">
        <v>86</v>
      </c>
      <c r="J55" s="104">
        <v>300</v>
      </c>
      <c r="K55" s="82"/>
      <c r="L55" s="93"/>
      <c r="M55" s="107"/>
      <c r="N55" s="67"/>
      <c r="O55" s="107" t="s">
        <v>169</v>
      </c>
      <c r="P55" s="67">
        <v>1600</v>
      </c>
      <c r="Q55" s="113"/>
      <c r="R55" s="67"/>
      <c r="S55" s="358"/>
      <c r="T55" s="363"/>
      <c r="U55" s="359"/>
      <c r="V55" s="179"/>
      <c r="W55" s="173"/>
      <c r="X55" s="313"/>
      <c r="Y55" s="166"/>
      <c r="Z55" s="217"/>
      <c r="AA55" s="224"/>
    </row>
    <row r="56" spans="1:28" s="223" customFormat="1" ht="27" customHeight="1" x14ac:dyDescent="0.25">
      <c r="A56" s="37">
        <v>17</v>
      </c>
      <c r="B56" s="19" t="s">
        <v>135</v>
      </c>
      <c r="C56" s="169">
        <v>-4.5999999999999999E-2</v>
      </c>
      <c r="D56" s="177">
        <v>1E-3</v>
      </c>
      <c r="E56" s="63">
        <v>-1200</v>
      </c>
      <c r="F56" s="63">
        <v>9800</v>
      </c>
      <c r="G56" s="73">
        <f>SUM(E56:F56)</f>
        <v>8600</v>
      </c>
      <c r="H56" s="60"/>
      <c r="I56" s="108" t="s">
        <v>170</v>
      </c>
      <c r="J56" s="103">
        <v>11100</v>
      </c>
      <c r="K56" s="86">
        <f>SUM(J52:J56)</f>
        <v>9600</v>
      </c>
      <c r="L56" s="87"/>
      <c r="M56" s="108"/>
      <c r="N56" s="63"/>
      <c r="O56" s="108" t="s">
        <v>179</v>
      </c>
      <c r="P56" s="63">
        <v>1300</v>
      </c>
      <c r="Q56" s="225">
        <f>SUM(N52:N56)+SUM(P52:P56)</f>
        <v>8400</v>
      </c>
      <c r="R56" s="63">
        <v>26600</v>
      </c>
      <c r="S56" s="360">
        <v>4102600</v>
      </c>
      <c r="T56" s="361">
        <v>3564000</v>
      </c>
      <c r="U56" s="362">
        <v>3557600</v>
      </c>
      <c r="V56" s="215">
        <v>-0.16</v>
      </c>
      <c r="W56" s="170">
        <v>1.6E-2</v>
      </c>
      <c r="X56" s="219">
        <v>0.03</v>
      </c>
      <c r="Y56" s="165">
        <v>0.01</v>
      </c>
      <c r="Z56" s="218">
        <v>108.08</v>
      </c>
      <c r="AA56" s="224"/>
    </row>
    <row r="57" spans="1:28" s="223" customFormat="1" ht="27" customHeight="1" x14ac:dyDescent="0.25">
      <c r="A57" s="39"/>
      <c r="B57" s="15"/>
      <c r="C57" s="64"/>
      <c r="D57" s="139">
        <v>-8.6999999999999994E-2</v>
      </c>
      <c r="E57" s="70"/>
      <c r="F57" s="70"/>
      <c r="G57" s="76"/>
      <c r="H57" s="126"/>
      <c r="I57" s="123"/>
      <c r="J57" s="104"/>
      <c r="K57" s="78"/>
      <c r="L57" s="105"/>
      <c r="M57" s="107"/>
      <c r="N57" s="70"/>
      <c r="O57" s="107" t="s">
        <v>126</v>
      </c>
      <c r="P57" s="70">
        <v>-900</v>
      </c>
      <c r="Q57" s="112"/>
      <c r="R57" s="70"/>
      <c r="S57" s="367"/>
      <c r="T57" s="368"/>
      <c r="U57" s="366"/>
      <c r="V57" s="160"/>
      <c r="W57" s="174"/>
      <c r="X57" s="334"/>
      <c r="Y57" s="167"/>
      <c r="Z57" s="128">
        <v>107.5</v>
      </c>
      <c r="AA57" s="224"/>
    </row>
    <row r="58" spans="1:28" s="223" customFormat="1" ht="27" customHeight="1" x14ac:dyDescent="0.25">
      <c r="A58" s="36"/>
      <c r="B58" s="15"/>
      <c r="C58" s="65"/>
      <c r="D58" s="30"/>
      <c r="E58" s="67"/>
      <c r="F58" s="67"/>
      <c r="G58" s="72"/>
      <c r="H58" s="191"/>
      <c r="I58" s="107" t="s">
        <v>88</v>
      </c>
      <c r="J58" s="104">
        <v>-200</v>
      </c>
      <c r="K58" s="82"/>
      <c r="L58" s="93"/>
      <c r="M58" s="107"/>
      <c r="N58" s="67"/>
      <c r="O58" s="107" t="s">
        <v>85</v>
      </c>
      <c r="P58" s="67">
        <v>700</v>
      </c>
      <c r="Q58" s="113"/>
      <c r="R58" s="67"/>
      <c r="S58" s="358"/>
      <c r="T58" s="363"/>
      <c r="U58" s="359"/>
      <c r="V58" s="179"/>
      <c r="W58" s="173"/>
      <c r="X58" s="313"/>
      <c r="Y58" s="166"/>
      <c r="Z58" s="130"/>
      <c r="AA58" s="224"/>
    </row>
    <row r="59" spans="1:28" s="223" customFormat="1" ht="27" customHeight="1" x14ac:dyDescent="0.25">
      <c r="A59" s="37">
        <v>20</v>
      </c>
      <c r="B59" s="37" t="s">
        <v>127</v>
      </c>
      <c r="C59" s="169">
        <v>-4.2000000000000003E-2</v>
      </c>
      <c r="D59" s="177">
        <v>1E-3</v>
      </c>
      <c r="E59" s="63">
        <v>-1500</v>
      </c>
      <c r="F59" s="63">
        <v>5900</v>
      </c>
      <c r="G59" s="73">
        <f>SUM(E59:F59)</f>
        <v>4400</v>
      </c>
      <c r="H59" s="60"/>
      <c r="I59" s="108" t="s">
        <v>128</v>
      </c>
      <c r="J59" s="103">
        <v>-300</v>
      </c>
      <c r="K59" s="86">
        <f>SUM(J57:J59)</f>
        <v>-500</v>
      </c>
      <c r="L59" s="87"/>
      <c r="M59" s="108"/>
      <c r="N59" s="63"/>
      <c r="O59" s="108" t="s">
        <v>48</v>
      </c>
      <c r="P59" s="63">
        <v>6100</v>
      </c>
      <c r="Q59" s="225">
        <f>SUM(N57:N59)+SUM(P57:P59)</f>
        <v>5900</v>
      </c>
      <c r="R59" s="63">
        <v>9800</v>
      </c>
      <c r="S59" s="360">
        <v>4112400</v>
      </c>
      <c r="T59" s="361">
        <v>3562600</v>
      </c>
      <c r="U59" s="362">
        <v>3557800</v>
      </c>
      <c r="V59" s="138">
        <v>-0.16</v>
      </c>
      <c r="W59" s="170">
        <v>1.6E-2</v>
      </c>
      <c r="X59" s="219">
        <v>2.5000000000000001E-2</v>
      </c>
      <c r="Y59" s="165">
        <v>0.01</v>
      </c>
      <c r="Z59" s="129">
        <v>107.95</v>
      </c>
      <c r="AA59" s="224"/>
    </row>
    <row r="60" spans="1:28" s="223" customFormat="1" ht="27" customHeight="1" x14ac:dyDescent="0.25">
      <c r="A60" s="36"/>
      <c r="B60" s="15"/>
      <c r="C60" s="180"/>
      <c r="D60" s="30">
        <v>-8.6999999999999994E-2</v>
      </c>
      <c r="E60" s="67"/>
      <c r="F60" s="67"/>
      <c r="G60" s="72"/>
      <c r="H60" s="61"/>
      <c r="I60" s="107"/>
      <c r="J60" s="104"/>
      <c r="K60" s="82"/>
      <c r="L60" s="93"/>
      <c r="M60" s="107"/>
      <c r="N60" s="67"/>
      <c r="O60" s="107"/>
      <c r="P60" s="67"/>
      <c r="Q60" s="82"/>
      <c r="R60" s="67"/>
      <c r="S60" s="378"/>
      <c r="T60" s="379"/>
      <c r="U60" s="364"/>
      <c r="V60" s="178"/>
      <c r="W60" s="173"/>
      <c r="X60" s="166"/>
      <c r="Y60" s="166"/>
      <c r="Z60" s="130">
        <v>107.31</v>
      </c>
      <c r="AA60" s="224"/>
    </row>
    <row r="61" spans="1:28" s="223" customFormat="1" ht="27" customHeight="1" x14ac:dyDescent="0.25">
      <c r="A61" s="36"/>
      <c r="B61" s="15"/>
      <c r="C61" s="180"/>
      <c r="D61" s="30"/>
      <c r="E61" s="67"/>
      <c r="F61" s="67"/>
      <c r="G61" s="72"/>
      <c r="H61" s="61"/>
      <c r="I61" s="107" t="s">
        <v>86</v>
      </c>
      <c r="J61" s="104">
        <v>900</v>
      </c>
      <c r="K61" s="82"/>
      <c r="L61" s="93"/>
      <c r="M61" s="107"/>
      <c r="N61" s="67"/>
      <c r="O61" s="107"/>
      <c r="P61" s="67"/>
      <c r="Q61" s="82"/>
      <c r="R61" s="67"/>
      <c r="S61" s="378"/>
      <c r="T61" s="379"/>
      <c r="U61" s="364"/>
      <c r="V61" s="178"/>
      <c r="W61" s="173"/>
      <c r="X61" s="166"/>
      <c r="Y61" s="166"/>
      <c r="Z61" s="130"/>
      <c r="AA61" s="224"/>
    </row>
    <row r="62" spans="1:28" s="223" customFormat="1" ht="27" customHeight="1" x14ac:dyDescent="0.25">
      <c r="A62" s="37">
        <v>21</v>
      </c>
      <c r="B62" s="19" t="s">
        <v>130</v>
      </c>
      <c r="C62" s="169">
        <v>-4.2999999999999997E-2</v>
      </c>
      <c r="D62" s="177">
        <v>1E-3</v>
      </c>
      <c r="E62" s="63">
        <v>-1500</v>
      </c>
      <c r="F62" s="63">
        <v>2700</v>
      </c>
      <c r="G62" s="73">
        <f>SUM(E62:F62)</f>
        <v>1200</v>
      </c>
      <c r="H62" s="60"/>
      <c r="I62" s="108" t="s">
        <v>168</v>
      </c>
      <c r="J62" s="103">
        <v>-100</v>
      </c>
      <c r="K62" s="86">
        <f>SUM(J60:J62)</f>
        <v>800</v>
      </c>
      <c r="L62" s="87"/>
      <c r="M62" s="108"/>
      <c r="N62" s="63"/>
      <c r="O62" s="108" t="s">
        <v>86</v>
      </c>
      <c r="P62" s="103">
        <v>-300</v>
      </c>
      <c r="Q62" s="225">
        <f>SUM(N60:N62)+SUM(P60:P62)</f>
        <v>-300</v>
      </c>
      <c r="R62" s="63">
        <v>1700</v>
      </c>
      <c r="S62" s="360">
        <v>4114100</v>
      </c>
      <c r="T62" s="361">
        <v>3563200</v>
      </c>
      <c r="U62" s="362">
        <v>3561300</v>
      </c>
      <c r="V62" s="138">
        <v>-0.16</v>
      </c>
      <c r="W62" s="170">
        <v>1.6E-2</v>
      </c>
      <c r="X62" s="165">
        <v>2.5000000000000001E-2</v>
      </c>
      <c r="Y62" s="165">
        <v>1.4999999999999999E-2</v>
      </c>
      <c r="Z62" s="129">
        <v>107.8</v>
      </c>
      <c r="AA62" s="224"/>
    </row>
    <row r="63" spans="1:28" s="223" customFormat="1" ht="27" customHeight="1" x14ac:dyDescent="0.25">
      <c r="A63" s="36"/>
      <c r="B63" s="15"/>
      <c r="C63" s="180"/>
      <c r="D63" s="30">
        <v>-8.6999999999999994E-2</v>
      </c>
      <c r="E63" s="67"/>
      <c r="F63" s="67"/>
      <c r="G63" s="72"/>
      <c r="H63" s="61"/>
      <c r="I63" s="107"/>
      <c r="J63" s="104"/>
      <c r="K63" s="82"/>
      <c r="L63" s="93"/>
      <c r="M63" s="107"/>
      <c r="N63" s="67"/>
      <c r="O63" s="107" t="s">
        <v>180</v>
      </c>
      <c r="P63" s="67">
        <v>-21600</v>
      </c>
      <c r="Q63" s="82"/>
      <c r="R63" s="67"/>
      <c r="S63" s="378"/>
      <c r="T63" s="379"/>
      <c r="U63" s="364"/>
      <c r="V63" s="178"/>
      <c r="W63" s="173"/>
      <c r="X63" s="166"/>
      <c r="Y63" s="166"/>
      <c r="Z63" s="130">
        <v>107.52</v>
      </c>
      <c r="AA63" s="224"/>
    </row>
    <row r="64" spans="1:28" s="223" customFormat="1" ht="27" customHeight="1" x14ac:dyDescent="0.25">
      <c r="A64" s="36"/>
      <c r="B64" s="15"/>
      <c r="C64" s="180"/>
      <c r="D64" s="30"/>
      <c r="E64" s="67"/>
      <c r="F64" s="67"/>
      <c r="G64" s="72"/>
      <c r="H64" s="61"/>
      <c r="I64" s="107"/>
      <c r="J64" s="104"/>
      <c r="K64" s="82"/>
      <c r="L64" s="93"/>
      <c r="M64" s="107"/>
      <c r="N64" s="67"/>
      <c r="O64" s="107" t="s">
        <v>126</v>
      </c>
      <c r="P64" s="67">
        <v>-100</v>
      </c>
      <c r="Q64" s="82"/>
      <c r="R64" s="67"/>
      <c r="S64" s="378"/>
      <c r="T64" s="379"/>
      <c r="U64" s="364"/>
      <c r="V64" s="178"/>
      <c r="W64" s="173"/>
      <c r="X64" s="166"/>
      <c r="Y64" s="166"/>
      <c r="Z64" s="130"/>
      <c r="AA64" s="224"/>
    </row>
    <row r="65" spans="1:27" s="223" customFormat="1" ht="27" customHeight="1" x14ac:dyDescent="0.25">
      <c r="A65" s="36"/>
      <c r="B65" s="15"/>
      <c r="C65" s="180"/>
      <c r="D65" s="30"/>
      <c r="E65" s="67"/>
      <c r="F65" s="67"/>
      <c r="G65" s="72"/>
      <c r="H65" s="61"/>
      <c r="I65" s="107" t="s">
        <v>126</v>
      </c>
      <c r="J65" s="104">
        <v>300</v>
      </c>
      <c r="K65" s="82"/>
      <c r="L65" s="93"/>
      <c r="M65" s="107"/>
      <c r="N65" s="67"/>
      <c r="O65" s="107" t="s">
        <v>85</v>
      </c>
      <c r="P65" s="67">
        <v>900</v>
      </c>
      <c r="Q65" s="82"/>
      <c r="R65" s="67"/>
      <c r="S65" s="378"/>
      <c r="T65" s="379"/>
      <c r="U65" s="364"/>
      <c r="V65" s="178"/>
      <c r="W65" s="173"/>
      <c r="X65" s="166"/>
      <c r="Y65" s="166"/>
      <c r="Z65" s="130"/>
      <c r="AA65" s="224"/>
    </row>
    <row r="66" spans="1:27" s="223" customFormat="1" ht="27" customHeight="1" x14ac:dyDescent="0.25">
      <c r="A66" s="36">
        <v>22</v>
      </c>
      <c r="B66" s="15" t="s">
        <v>133</v>
      </c>
      <c r="C66" s="180">
        <v>-4.2999999999999997E-2</v>
      </c>
      <c r="D66" s="30">
        <v>1E-3</v>
      </c>
      <c r="E66" s="67">
        <v>-1600</v>
      </c>
      <c r="F66" s="67">
        <v>-7600</v>
      </c>
      <c r="G66" s="72">
        <f>SUM(E66:F66)</f>
        <v>-9200</v>
      </c>
      <c r="H66" s="61"/>
      <c r="I66" s="107" t="s">
        <v>128</v>
      </c>
      <c r="J66" s="104">
        <v>-100</v>
      </c>
      <c r="K66" s="82">
        <f>SUM(J63:J66)</f>
        <v>200</v>
      </c>
      <c r="L66" s="387"/>
      <c r="M66" s="107"/>
      <c r="N66" s="67"/>
      <c r="O66" s="107" t="s">
        <v>49</v>
      </c>
      <c r="P66" s="67">
        <v>5000</v>
      </c>
      <c r="Q66" s="225">
        <f>SUM(N63:N66)+SUM(P63:P66)+L66</f>
        <v>-15800</v>
      </c>
      <c r="R66" s="67">
        <v>-24800</v>
      </c>
      <c r="S66" s="378">
        <v>4089300</v>
      </c>
      <c r="T66" s="379">
        <v>3530400</v>
      </c>
      <c r="U66" s="364">
        <v>3528500</v>
      </c>
      <c r="V66" s="220">
        <v>-0.17</v>
      </c>
      <c r="W66" s="221">
        <v>1.7999999999999999E-2</v>
      </c>
      <c r="X66" s="166">
        <v>0.03</v>
      </c>
      <c r="Y66" s="166">
        <v>-0.01</v>
      </c>
      <c r="Z66" s="130">
        <v>107.87</v>
      </c>
      <c r="AA66" s="224"/>
    </row>
    <row r="67" spans="1:27" s="223" customFormat="1" ht="27" customHeight="1" x14ac:dyDescent="0.25">
      <c r="A67" s="39"/>
      <c r="B67" s="39"/>
      <c r="C67" s="181"/>
      <c r="D67" s="139">
        <v>-8.6999999999999994E-2</v>
      </c>
      <c r="E67" s="70"/>
      <c r="F67" s="70"/>
      <c r="G67" s="76"/>
      <c r="H67" s="62"/>
      <c r="I67" s="123"/>
      <c r="J67" s="102"/>
      <c r="K67" s="78"/>
      <c r="L67" s="105"/>
      <c r="M67" s="123"/>
      <c r="N67" s="70"/>
      <c r="O67" s="123" t="s">
        <v>86</v>
      </c>
      <c r="P67" s="70">
        <v>-100</v>
      </c>
      <c r="Q67" s="78"/>
      <c r="R67" s="70"/>
      <c r="S67" s="375"/>
      <c r="T67" s="376"/>
      <c r="U67" s="389"/>
      <c r="V67" s="314"/>
      <c r="W67" s="315"/>
      <c r="X67" s="167"/>
      <c r="Y67" s="167"/>
      <c r="Z67" s="128">
        <v>107.63</v>
      </c>
      <c r="AA67" s="224"/>
    </row>
    <row r="68" spans="1:27" s="223" customFormat="1" ht="27" customHeight="1" x14ac:dyDescent="0.25">
      <c r="A68" s="36"/>
      <c r="B68" s="15"/>
      <c r="C68" s="180"/>
      <c r="D68" s="30"/>
      <c r="E68" s="67"/>
      <c r="F68" s="67"/>
      <c r="G68" s="72"/>
      <c r="H68" s="61"/>
      <c r="I68" s="107" t="s">
        <v>86</v>
      </c>
      <c r="J68" s="104">
        <v>100</v>
      </c>
      <c r="K68" s="82"/>
      <c r="L68" s="93"/>
      <c r="M68" s="107"/>
      <c r="N68" s="67"/>
      <c r="O68" s="107" t="s">
        <v>77</v>
      </c>
      <c r="P68" s="67">
        <v>1200</v>
      </c>
      <c r="Q68" s="82"/>
      <c r="R68" s="67"/>
      <c r="S68" s="378"/>
      <c r="T68" s="379"/>
      <c r="U68" s="364"/>
      <c r="V68" s="220"/>
      <c r="W68" s="221"/>
      <c r="X68" s="166"/>
      <c r="Y68" s="166"/>
      <c r="Z68" s="130"/>
      <c r="AA68" s="224"/>
    </row>
    <row r="69" spans="1:27" s="223" customFormat="1" ht="27" customHeight="1" x14ac:dyDescent="0.25">
      <c r="A69" s="37">
        <v>23</v>
      </c>
      <c r="B69" s="19" t="s">
        <v>134</v>
      </c>
      <c r="C69" s="169">
        <v>-4.5999999999999999E-2</v>
      </c>
      <c r="D69" s="317">
        <v>1E-3</v>
      </c>
      <c r="E69" s="63">
        <v>-2300</v>
      </c>
      <c r="F69" s="63">
        <v>2000</v>
      </c>
      <c r="G69" s="73">
        <f>SUM(E69:F69)</f>
        <v>-300</v>
      </c>
      <c r="H69" s="390"/>
      <c r="I69" s="108" t="s">
        <v>181</v>
      </c>
      <c r="J69" s="103">
        <v>-400</v>
      </c>
      <c r="K69" s="86">
        <f>SUM(J67:J69)+H69</f>
        <v>-300</v>
      </c>
      <c r="L69" s="87"/>
      <c r="M69" s="108"/>
      <c r="N69" s="63"/>
      <c r="O69" s="108" t="s">
        <v>82</v>
      </c>
      <c r="P69" s="63">
        <v>7400</v>
      </c>
      <c r="Q69" s="225">
        <f>SUM(N67:N69)+SUM(P67:P69)</f>
        <v>8500</v>
      </c>
      <c r="R69" s="63">
        <v>7900</v>
      </c>
      <c r="S69" s="360">
        <v>4097200</v>
      </c>
      <c r="T69" s="361">
        <v>3538500</v>
      </c>
      <c r="U69" s="362">
        <v>3536700</v>
      </c>
      <c r="V69" s="215">
        <v>-0.17</v>
      </c>
      <c r="W69" s="396">
        <v>-4.8000000000000001E-2</v>
      </c>
      <c r="X69" s="165">
        <v>0.01</v>
      </c>
      <c r="Y69" s="165">
        <v>-0.01</v>
      </c>
      <c r="Z69" s="129">
        <v>107.87</v>
      </c>
      <c r="AA69" s="224"/>
    </row>
    <row r="70" spans="1:27" s="223" customFormat="1" ht="27" customHeight="1" x14ac:dyDescent="0.25">
      <c r="A70" s="36"/>
      <c r="B70" s="15"/>
      <c r="C70" s="180"/>
      <c r="D70" s="30">
        <v>-8.6999999999999994E-2</v>
      </c>
      <c r="E70" s="67"/>
      <c r="F70" s="67"/>
      <c r="G70" s="72"/>
      <c r="H70" s="61"/>
      <c r="I70" s="123" t="s">
        <v>170</v>
      </c>
      <c r="J70" s="104">
        <v>900</v>
      </c>
      <c r="K70" s="82"/>
      <c r="L70" s="93"/>
      <c r="M70" s="107"/>
      <c r="N70" s="67"/>
      <c r="O70" s="386"/>
      <c r="P70" s="67"/>
      <c r="Q70" s="82"/>
      <c r="R70" s="67"/>
      <c r="S70" s="378"/>
      <c r="T70" s="379"/>
      <c r="U70" s="364"/>
      <c r="V70" s="178"/>
      <c r="W70" s="173"/>
      <c r="X70" s="166"/>
      <c r="Y70" s="166"/>
      <c r="Z70" s="130">
        <v>107.57</v>
      </c>
      <c r="AA70" s="224"/>
    </row>
    <row r="71" spans="1:27" s="223" customFormat="1" ht="27" customHeight="1" x14ac:dyDescent="0.25">
      <c r="A71" s="36"/>
      <c r="B71" s="15"/>
      <c r="C71" s="180"/>
      <c r="D71" s="30"/>
      <c r="E71" s="67"/>
      <c r="F71" s="67"/>
      <c r="G71" s="72"/>
      <c r="H71" s="61"/>
      <c r="I71" s="107" t="s">
        <v>126</v>
      </c>
      <c r="J71" s="104">
        <v>100</v>
      </c>
      <c r="K71" s="82"/>
      <c r="L71" s="93"/>
      <c r="M71" s="107"/>
      <c r="N71" s="67"/>
      <c r="O71" s="386"/>
      <c r="P71" s="67"/>
      <c r="Q71" s="82"/>
      <c r="R71" s="67"/>
      <c r="S71" s="378"/>
      <c r="T71" s="379"/>
      <c r="U71" s="364"/>
      <c r="V71" s="178"/>
      <c r="W71" s="173"/>
      <c r="X71" s="166"/>
      <c r="Y71" s="166"/>
      <c r="Z71" s="130"/>
      <c r="AA71" s="224"/>
    </row>
    <row r="72" spans="1:27" s="223" customFormat="1" ht="27" customHeight="1" x14ac:dyDescent="0.25">
      <c r="A72" s="36"/>
      <c r="B72" s="15"/>
      <c r="C72" s="180"/>
      <c r="D72" s="30"/>
      <c r="E72" s="67"/>
      <c r="F72" s="67"/>
      <c r="G72" s="72"/>
      <c r="H72" s="61"/>
      <c r="I72" s="107" t="s">
        <v>88</v>
      </c>
      <c r="J72" s="104">
        <v>-400</v>
      </c>
      <c r="K72" s="82"/>
      <c r="L72" s="93"/>
      <c r="M72" s="107"/>
      <c r="N72" s="67"/>
      <c r="O72" s="107" t="s">
        <v>86</v>
      </c>
      <c r="P72" s="67">
        <v>-500</v>
      </c>
      <c r="Q72" s="82"/>
      <c r="R72" s="67"/>
      <c r="S72" s="378"/>
      <c r="T72" s="379"/>
      <c r="U72" s="364"/>
      <c r="V72" s="178"/>
      <c r="W72" s="173"/>
      <c r="X72" s="166"/>
      <c r="Y72" s="166"/>
      <c r="Z72" s="130"/>
      <c r="AA72" s="224"/>
    </row>
    <row r="73" spans="1:27" s="223" customFormat="1" ht="27" customHeight="1" x14ac:dyDescent="0.25">
      <c r="A73" s="37">
        <v>24</v>
      </c>
      <c r="B73" s="19" t="s">
        <v>135</v>
      </c>
      <c r="C73" s="169">
        <v>-4.7E-2</v>
      </c>
      <c r="D73" s="177">
        <v>1E-3</v>
      </c>
      <c r="E73" s="63">
        <v>-1800</v>
      </c>
      <c r="F73" s="63">
        <v>13600</v>
      </c>
      <c r="G73" s="73">
        <f>SUM(E73:F73)</f>
        <v>11800</v>
      </c>
      <c r="H73" s="60"/>
      <c r="I73" s="108" t="s">
        <v>128</v>
      </c>
      <c r="J73" s="103">
        <v>-400</v>
      </c>
      <c r="K73" s="86">
        <f>SUM(J70:J73)</f>
        <v>200</v>
      </c>
      <c r="L73" s="87"/>
      <c r="M73" s="108"/>
      <c r="N73" s="63"/>
      <c r="O73" s="108" t="s">
        <v>88</v>
      </c>
      <c r="P73" s="103">
        <v>1500</v>
      </c>
      <c r="Q73" s="225">
        <f>SUM(N70:N73)+SUM(P70:P73)</f>
        <v>1000</v>
      </c>
      <c r="R73" s="63">
        <v>13000</v>
      </c>
      <c r="S73" s="360">
        <v>4110200</v>
      </c>
      <c r="T73" s="361">
        <v>3552700</v>
      </c>
      <c r="U73" s="362">
        <v>3551000</v>
      </c>
      <c r="V73" s="138">
        <v>-0.17</v>
      </c>
      <c r="W73" s="397">
        <v>-4.8000000000000001E-2</v>
      </c>
      <c r="X73" s="165">
        <v>0</v>
      </c>
      <c r="Y73" s="165">
        <v>-2.5000000000000001E-2</v>
      </c>
      <c r="Z73" s="129">
        <v>107.76</v>
      </c>
      <c r="AA73" s="224"/>
    </row>
    <row r="74" spans="1:27" s="223" customFormat="1" ht="27" customHeight="1" x14ac:dyDescent="0.25">
      <c r="A74" s="36"/>
      <c r="B74" s="15"/>
      <c r="C74" s="180"/>
      <c r="D74" s="30">
        <v>-8.6999999999999994E-2</v>
      </c>
      <c r="E74" s="67"/>
      <c r="F74" s="67"/>
      <c r="G74" s="72"/>
      <c r="H74" s="61"/>
      <c r="I74" s="107"/>
      <c r="J74" s="104"/>
      <c r="K74" s="82"/>
      <c r="L74" s="93"/>
      <c r="M74" s="107"/>
      <c r="N74" s="67"/>
      <c r="O74" s="107" t="s">
        <v>175</v>
      </c>
      <c r="P74" s="67">
        <v>200</v>
      </c>
      <c r="Q74" s="82"/>
      <c r="R74" s="67"/>
      <c r="S74" s="378"/>
      <c r="T74" s="379"/>
      <c r="U74" s="364"/>
      <c r="V74" s="178"/>
      <c r="W74" s="173"/>
      <c r="X74" s="166"/>
      <c r="Y74" s="166"/>
      <c r="Z74" s="130">
        <v>107.05</v>
      </c>
      <c r="AA74" s="224"/>
    </row>
    <row r="75" spans="1:27" s="223" customFormat="1" ht="27" customHeight="1" x14ac:dyDescent="0.25">
      <c r="A75" s="36"/>
      <c r="B75" s="15"/>
      <c r="C75" s="180"/>
      <c r="D75" s="30"/>
      <c r="E75" s="67"/>
      <c r="F75" s="67"/>
      <c r="G75" s="72"/>
      <c r="H75" s="61"/>
      <c r="I75" s="107" t="s">
        <v>86</v>
      </c>
      <c r="J75" s="104">
        <v>500</v>
      </c>
      <c r="K75" s="82"/>
      <c r="L75" s="93"/>
      <c r="M75" s="107"/>
      <c r="N75" s="67"/>
      <c r="O75" s="107" t="s">
        <v>86</v>
      </c>
      <c r="P75" s="67">
        <v>-1000</v>
      </c>
      <c r="Q75" s="82"/>
      <c r="R75" s="67"/>
      <c r="S75" s="378"/>
      <c r="T75" s="379"/>
      <c r="U75" s="364"/>
      <c r="V75" s="178"/>
      <c r="W75" s="173"/>
      <c r="X75" s="166"/>
      <c r="Y75" s="166"/>
      <c r="Z75" s="130"/>
      <c r="AA75" s="224"/>
    </row>
    <row r="76" spans="1:27" s="223" customFormat="1" ht="27" customHeight="1" x14ac:dyDescent="0.25">
      <c r="A76" s="36"/>
      <c r="B76" s="15"/>
      <c r="C76" s="180"/>
      <c r="D76" s="30"/>
      <c r="E76" s="67"/>
      <c r="F76" s="67"/>
      <c r="G76" s="72"/>
      <c r="H76" s="61"/>
      <c r="I76" s="107" t="s">
        <v>168</v>
      </c>
      <c r="J76" s="104">
        <v>-400</v>
      </c>
      <c r="K76" s="82"/>
      <c r="L76" s="93"/>
      <c r="M76" s="107"/>
      <c r="N76" s="67"/>
      <c r="O76" s="107" t="s">
        <v>169</v>
      </c>
      <c r="P76" s="67">
        <v>1100</v>
      </c>
      <c r="Q76" s="82"/>
      <c r="R76" s="67"/>
      <c r="S76" s="378"/>
      <c r="T76" s="379"/>
      <c r="U76" s="364"/>
      <c r="V76" s="178"/>
      <c r="W76" s="173"/>
      <c r="X76" s="166"/>
      <c r="Y76" s="166"/>
      <c r="Z76" s="130"/>
      <c r="AA76" s="224"/>
    </row>
    <row r="77" spans="1:27" s="223" customFormat="1" ht="27" customHeight="1" x14ac:dyDescent="0.25">
      <c r="A77" s="36">
        <v>27</v>
      </c>
      <c r="B77" s="15" t="s">
        <v>127</v>
      </c>
      <c r="C77" s="180">
        <v>-4.7E-2</v>
      </c>
      <c r="D77" s="30">
        <v>1E-3</v>
      </c>
      <c r="E77" s="67">
        <v>-2000</v>
      </c>
      <c r="F77" s="67">
        <v>-2300</v>
      </c>
      <c r="G77" s="72">
        <f>SUM(E77:F77)</f>
        <v>-4300</v>
      </c>
      <c r="H77" s="61"/>
      <c r="I77" s="107" t="s">
        <v>172</v>
      </c>
      <c r="J77" s="104">
        <v>-14600</v>
      </c>
      <c r="K77" s="82">
        <f>SUM(J74:J77)</f>
        <v>-14500</v>
      </c>
      <c r="L77" s="93"/>
      <c r="M77" s="107" t="s">
        <v>172</v>
      </c>
      <c r="N77" s="67">
        <v>13400</v>
      </c>
      <c r="O77" s="107" t="s">
        <v>82</v>
      </c>
      <c r="P77" s="67">
        <v>2000</v>
      </c>
      <c r="Q77" s="225">
        <f>SUM(N74:N77)+SUM(P74:P77)</f>
        <v>15700</v>
      </c>
      <c r="R77" s="67">
        <v>-3100</v>
      </c>
      <c r="S77" s="378">
        <v>4107100</v>
      </c>
      <c r="T77" s="379">
        <v>3562300</v>
      </c>
      <c r="U77" s="364">
        <v>3560600</v>
      </c>
      <c r="V77" s="220">
        <v>-0.153</v>
      </c>
      <c r="W77" s="398">
        <v>-4.8000000000000001E-2</v>
      </c>
      <c r="X77" s="166">
        <v>0</v>
      </c>
      <c r="Y77" s="166">
        <v>-3.9E-2</v>
      </c>
      <c r="Z77" s="130">
        <v>107.62</v>
      </c>
      <c r="AA77" s="224"/>
    </row>
    <row r="78" spans="1:27" s="223" customFormat="1" ht="27" customHeight="1" x14ac:dyDescent="0.25">
      <c r="A78" s="39"/>
      <c r="B78" s="39"/>
      <c r="C78" s="181"/>
      <c r="D78" s="139">
        <v>-8.6999999999999994E-2</v>
      </c>
      <c r="E78" s="70"/>
      <c r="F78" s="70"/>
      <c r="G78" s="76"/>
      <c r="H78" s="62"/>
      <c r="I78" s="123" t="s">
        <v>86</v>
      </c>
      <c r="J78" s="102">
        <v>1000</v>
      </c>
      <c r="K78" s="78"/>
      <c r="L78" s="105"/>
      <c r="M78" s="123"/>
      <c r="N78" s="70"/>
      <c r="O78" s="388"/>
      <c r="P78" s="70"/>
      <c r="Q78" s="78"/>
      <c r="R78" s="70"/>
      <c r="S78" s="375"/>
      <c r="T78" s="376"/>
      <c r="U78" s="389"/>
      <c r="V78" s="314"/>
      <c r="W78" s="315"/>
      <c r="X78" s="167"/>
      <c r="Y78" s="167"/>
      <c r="Z78" s="128">
        <v>107.05</v>
      </c>
      <c r="AA78" s="224"/>
    </row>
    <row r="79" spans="1:27" s="223" customFormat="1" ht="27" customHeight="1" x14ac:dyDescent="0.25">
      <c r="A79" s="36"/>
      <c r="B79" s="15"/>
      <c r="C79" s="180"/>
      <c r="D79" s="30"/>
      <c r="E79" s="67"/>
      <c r="F79" s="67"/>
      <c r="G79" s="72"/>
      <c r="H79" s="61"/>
      <c r="I79" s="107" t="s">
        <v>173</v>
      </c>
      <c r="J79" s="104">
        <v>-100</v>
      </c>
      <c r="K79" s="82"/>
      <c r="L79" s="93"/>
      <c r="M79" s="107"/>
      <c r="N79" s="67"/>
      <c r="O79" s="107" t="s">
        <v>86</v>
      </c>
      <c r="P79" s="67">
        <v>-700</v>
      </c>
      <c r="Q79" s="82"/>
      <c r="R79" s="67"/>
      <c r="S79" s="378"/>
      <c r="T79" s="379"/>
      <c r="U79" s="364"/>
      <c r="V79" s="220"/>
      <c r="W79" s="221"/>
      <c r="X79" s="166"/>
      <c r="Y79" s="166"/>
      <c r="Z79" s="130"/>
      <c r="AA79" s="224"/>
    </row>
    <row r="80" spans="1:27" s="223" customFormat="1" ht="27" customHeight="1" x14ac:dyDescent="0.25">
      <c r="A80" s="37">
        <v>28</v>
      </c>
      <c r="B80" s="19" t="s">
        <v>130</v>
      </c>
      <c r="C80" s="169">
        <v>-4.8000000000000001E-2</v>
      </c>
      <c r="D80" s="317">
        <v>1E-3</v>
      </c>
      <c r="E80" s="63">
        <v>-3100</v>
      </c>
      <c r="F80" s="63">
        <v>5000</v>
      </c>
      <c r="G80" s="73">
        <f>SUM(E80:F80)</f>
        <v>1900</v>
      </c>
      <c r="H80" s="60"/>
      <c r="I80" s="107" t="s">
        <v>168</v>
      </c>
      <c r="J80" s="103">
        <v>-400</v>
      </c>
      <c r="K80" s="86">
        <f>SUM(J78:J80)</f>
        <v>500</v>
      </c>
      <c r="L80" s="87"/>
      <c r="M80" s="108"/>
      <c r="N80" s="63"/>
      <c r="O80" s="108" t="s">
        <v>169</v>
      </c>
      <c r="P80" s="63">
        <v>500</v>
      </c>
      <c r="Q80" s="225">
        <f>SUM(N78:N80)+SUM(P78:P80)</f>
        <v>-200</v>
      </c>
      <c r="R80" s="63">
        <v>2200</v>
      </c>
      <c r="S80" s="360">
        <v>4109300</v>
      </c>
      <c r="T80" s="361">
        <v>3536100</v>
      </c>
      <c r="U80" s="362">
        <v>3535400</v>
      </c>
      <c r="V80" s="215">
        <v>-0.153</v>
      </c>
      <c r="W80" s="396">
        <v>-4.8000000000000001E-2</v>
      </c>
      <c r="X80" s="165">
        <v>-0.01</v>
      </c>
      <c r="Y80" s="165">
        <v>-0.05</v>
      </c>
      <c r="Z80" s="129">
        <v>107.34</v>
      </c>
      <c r="AA80" s="224"/>
    </row>
    <row r="81" spans="1:28" s="223" customFormat="1" ht="27" customHeight="1" x14ac:dyDescent="0.25">
      <c r="A81" s="39"/>
      <c r="B81" s="212"/>
      <c r="C81" s="181"/>
      <c r="D81" s="139">
        <v>-8.6999999999999994E-2</v>
      </c>
      <c r="E81" s="70"/>
      <c r="F81" s="70"/>
      <c r="G81" s="76"/>
      <c r="H81" s="62"/>
      <c r="I81" s="123"/>
      <c r="J81" s="102"/>
      <c r="K81" s="78"/>
      <c r="L81" s="105"/>
      <c r="M81" s="123"/>
      <c r="N81" s="70"/>
      <c r="O81" s="123" t="s">
        <v>170</v>
      </c>
      <c r="P81" s="70">
        <v>-5600</v>
      </c>
      <c r="Q81" s="78"/>
      <c r="R81" s="70"/>
      <c r="S81" s="375"/>
      <c r="T81" s="376"/>
      <c r="U81" s="389"/>
      <c r="V81" s="184"/>
      <c r="W81" s="174"/>
      <c r="X81" s="167"/>
      <c r="Y81" s="167"/>
      <c r="Z81" s="128">
        <v>106.41</v>
      </c>
      <c r="AA81" s="224"/>
    </row>
    <row r="82" spans="1:28" s="223" customFormat="1" ht="27" customHeight="1" x14ac:dyDescent="0.25">
      <c r="A82" s="36"/>
      <c r="B82" s="15"/>
      <c r="C82" s="180"/>
      <c r="D82" s="30"/>
      <c r="E82" s="67"/>
      <c r="F82" s="67"/>
      <c r="G82" s="72"/>
      <c r="H82" s="61"/>
      <c r="I82" s="107"/>
      <c r="J82" s="104"/>
      <c r="K82" s="82"/>
      <c r="L82" s="93"/>
      <c r="M82" s="107"/>
      <c r="N82" s="67"/>
      <c r="O82" s="107" t="s">
        <v>86</v>
      </c>
      <c r="P82" s="67">
        <v>-2000</v>
      </c>
      <c r="Q82" s="82"/>
      <c r="R82" s="67"/>
      <c r="S82" s="378"/>
      <c r="T82" s="379"/>
      <c r="U82" s="364"/>
      <c r="V82" s="178"/>
      <c r="W82" s="173"/>
      <c r="X82" s="166"/>
      <c r="Y82" s="166"/>
      <c r="Z82" s="130"/>
      <c r="AA82" s="224"/>
    </row>
    <row r="83" spans="1:28" s="223" customFormat="1" ht="27" customHeight="1" x14ac:dyDescent="0.25">
      <c r="A83" s="36"/>
      <c r="B83" s="15"/>
      <c r="C83" s="180"/>
      <c r="D83" s="30"/>
      <c r="E83" s="67"/>
      <c r="F83" s="67"/>
      <c r="G83" s="72"/>
      <c r="H83" s="61"/>
      <c r="I83" s="107" t="s">
        <v>86</v>
      </c>
      <c r="J83" s="104">
        <v>700</v>
      </c>
      <c r="K83" s="82"/>
      <c r="L83" s="93"/>
      <c r="M83" s="107"/>
      <c r="N83" s="67"/>
      <c r="O83" s="107" t="s">
        <v>168</v>
      </c>
      <c r="P83" s="67">
        <v>6000</v>
      </c>
      <c r="Q83" s="82"/>
      <c r="R83" s="67"/>
      <c r="S83" s="378"/>
      <c r="T83" s="379"/>
      <c r="U83" s="364"/>
      <c r="V83" s="178"/>
      <c r="W83" s="173"/>
      <c r="X83" s="166"/>
      <c r="Y83" s="166"/>
      <c r="Z83" s="130"/>
      <c r="AA83" s="224"/>
    </row>
    <row r="84" spans="1:28" s="223" customFormat="1" ht="27" customHeight="1" x14ac:dyDescent="0.25">
      <c r="A84" s="36"/>
      <c r="B84" s="15"/>
      <c r="C84" s="180"/>
      <c r="D84" s="30"/>
      <c r="E84" s="67"/>
      <c r="F84" s="67"/>
      <c r="G84" s="72"/>
      <c r="H84" s="61"/>
      <c r="I84" s="107" t="s">
        <v>173</v>
      </c>
      <c r="J84" s="104">
        <v>-100</v>
      </c>
      <c r="K84" s="82"/>
      <c r="L84" s="93"/>
      <c r="M84" s="107"/>
      <c r="N84" s="67"/>
      <c r="O84" s="107" t="s">
        <v>82</v>
      </c>
      <c r="P84" s="67">
        <v>10400</v>
      </c>
      <c r="Q84" s="82"/>
      <c r="R84" s="67"/>
      <c r="S84" s="378"/>
      <c r="T84" s="379"/>
      <c r="U84" s="364"/>
      <c r="V84" s="178"/>
      <c r="W84" s="173"/>
      <c r="X84" s="166"/>
      <c r="Y84" s="166"/>
      <c r="Z84" s="130"/>
      <c r="AA84" s="224"/>
    </row>
    <row r="85" spans="1:28" s="223" customFormat="1" ht="27" customHeight="1" thickBot="1" x14ac:dyDescent="0.3">
      <c r="A85" s="37">
        <v>30</v>
      </c>
      <c r="B85" s="19" t="s">
        <v>134</v>
      </c>
      <c r="C85" s="169">
        <v>-0.06</v>
      </c>
      <c r="D85" s="177">
        <v>1E-3</v>
      </c>
      <c r="E85" s="63">
        <v>-3700</v>
      </c>
      <c r="F85" s="63">
        <v>2900</v>
      </c>
      <c r="G85" s="73">
        <f>SUM(E85:F85)</f>
        <v>-800</v>
      </c>
      <c r="H85" s="60"/>
      <c r="I85" s="108" t="s">
        <v>168</v>
      </c>
      <c r="J85" s="103">
        <v>-900</v>
      </c>
      <c r="K85" s="86">
        <f>SUM(J81:J85)</f>
        <v>-300</v>
      </c>
      <c r="L85" s="87"/>
      <c r="M85" s="108"/>
      <c r="N85" s="63"/>
      <c r="O85" s="108" t="s">
        <v>182</v>
      </c>
      <c r="P85" s="63">
        <v>5000</v>
      </c>
      <c r="Q85" s="225">
        <f>SUM(N81:N85)+SUM(P81:P85)</f>
        <v>13800</v>
      </c>
      <c r="R85" s="63">
        <v>12700</v>
      </c>
      <c r="S85" s="378">
        <v>4122000</v>
      </c>
      <c r="T85" s="361">
        <v>3520300</v>
      </c>
      <c r="U85" s="391">
        <v>3519500</v>
      </c>
      <c r="V85" s="138">
        <v>-0.15</v>
      </c>
      <c r="W85" s="397">
        <v>-3.9E-2</v>
      </c>
      <c r="X85" s="165">
        <v>-1.4999999999999999E-2</v>
      </c>
      <c r="Y85" s="165">
        <v>-4.2000000000000003E-2</v>
      </c>
      <c r="Z85" s="129">
        <v>106.88</v>
      </c>
      <c r="AA85" s="224"/>
    </row>
    <row r="86" spans="1:28" ht="22.5" customHeight="1" x14ac:dyDescent="0.2">
      <c r="A86" s="291" t="s">
        <v>183</v>
      </c>
      <c r="B86" s="239"/>
      <c r="C86" s="240"/>
      <c r="D86" s="241"/>
      <c r="E86" s="233"/>
      <c r="F86" s="242"/>
      <c r="G86" s="242"/>
      <c r="H86" s="243"/>
      <c r="I86" s="233" t="s">
        <v>48</v>
      </c>
      <c r="J86" s="244"/>
      <c r="K86" s="245"/>
      <c r="L86" s="246"/>
      <c r="M86" s="235" t="s">
        <v>51</v>
      </c>
      <c r="N86" s="236"/>
      <c r="O86" s="235" t="s">
        <v>51</v>
      </c>
      <c r="P86" s="236"/>
      <c r="Q86" s="237" t="s">
        <v>50</v>
      </c>
      <c r="R86" s="247"/>
      <c r="S86" s="276"/>
      <c r="T86" s="249"/>
      <c r="U86" s="245"/>
      <c r="V86" s="250"/>
      <c r="W86" s="251"/>
      <c r="X86" s="252"/>
      <c r="Y86" s="253"/>
      <c r="Z86" s="254"/>
      <c r="AA86" s="222"/>
      <c r="AB86" s="222"/>
    </row>
    <row r="87" spans="1:28" ht="20.25" customHeight="1" thickBot="1" x14ac:dyDescent="0.25">
      <c r="A87" s="399" t="s">
        <v>184</v>
      </c>
      <c r="B87" s="255"/>
      <c r="C87" s="256">
        <f>AVERAGE(C8:C85)</f>
        <v>-3.5523809523809527E-2</v>
      </c>
      <c r="D87" s="257"/>
      <c r="E87" s="238">
        <v>-23942</v>
      </c>
      <c r="F87" s="238">
        <v>30819</v>
      </c>
      <c r="G87" s="238">
        <v>6877</v>
      </c>
      <c r="H87" s="258"/>
      <c r="I87" s="432">
        <v>63471</v>
      </c>
      <c r="J87" s="433"/>
      <c r="K87" s="259"/>
      <c r="L87" s="260"/>
      <c r="M87" s="429">
        <v>1101</v>
      </c>
      <c r="N87" s="430"/>
      <c r="O87" s="429">
        <v>80449</v>
      </c>
      <c r="P87" s="430"/>
      <c r="Q87" s="261">
        <v>81550</v>
      </c>
      <c r="R87" s="262"/>
      <c r="S87" s="392"/>
      <c r="T87" s="264"/>
      <c r="U87" s="265"/>
      <c r="V87" s="266">
        <f t="shared" ref="V87:Y87" si="0">AVERAGE(V11:V85)</f>
        <v>-0.15995238095238096</v>
      </c>
      <c r="W87" s="267">
        <f t="shared" si="0"/>
        <v>-2.0476190476190472E-3</v>
      </c>
      <c r="X87" s="268">
        <f t="shared" si="0"/>
        <v>1.2380952380952378E-2</v>
      </c>
      <c r="Y87" s="268">
        <f t="shared" si="0"/>
        <v>-5.7142857142857151E-3</v>
      </c>
      <c r="Z87" s="269">
        <f>AVERAGE(Z8:Z85)</f>
        <v>107.8654761904762</v>
      </c>
      <c r="AA87" s="222"/>
      <c r="AB87" s="222"/>
    </row>
    <row r="88" spans="1:28" ht="21.75" customHeight="1" x14ac:dyDescent="0.2">
      <c r="A88" s="291" t="s">
        <v>183</v>
      </c>
      <c r="B88" s="239"/>
      <c r="C88" s="232"/>
      <c r="D88" s="241"/>
      <c r="E88" s="270" t="s">
        <v>52</v>
      </c>
      <c r="F88" s="271"/>
      <c r="G88" s="243"/>
      <c r="H88" s="272"/>
      <c r="I88" s="234" t="s">
        <v>49</v>
      </c>
      <c r="J88" s="244"/>
      <c r="K88" s="245"/>
      <c r="L88" s="273"/>
      <c r="M88" s="235" t="s">
        <v>52</v>
      </c>
      <c r="N88" s="236"/>
      <c r="O88" s="235" t="s">
        <v>52</v>
      </c>
      <c r="P88" s="236"/>
      <c r="Q88" s="237" t="s">
        <v>53</v>
      </c>
      <c r="R88" s="274"/>
      <c r="S88" s="275"/>
      <c r="T88" s="249"/>
      <c r="U88" s="276"/>
      <c r="V88" s="277"/>
      <c r="W88" s="278"/>
      <c r="X88" s="279"/>
      <c r="Y88" s="277"/>
      <c r="Z88" s="280"/>
      <c r="AA88" s="222"/>
      <c r="AB88" s="222"/>
    </row>
    <row r="89" spans="1:28" ht="21" customHeight="1" thickBot="1" x14ac:dyDescent="0.25">
      <c r="A89" s="399" t="s">
        <v>185</v>
      </c>
      <c r="B89" s="255"/>
      <c r="C89" s="256">
        <v>-3.5933333333333352E-2</v>
      </c>
      <c r="D89" s="257"/>
      <c r="E89" s="324">
        <v>1120107</v>
      </c>
      <c r="F89" s="281"/>
      <c r="G89" s="258"/>
      <c r="H89" s="282"/>
      <c r="I89" s="432">
        <v>17521</v>
      </c>
      <c r="J89" s="433"/>
      <c r="K89" s="259"/>
      <c r="L89" s="260"/>
      <c r="M89" s="429">
        <v>13371</v>
      </c>
      <c r="N89" s="430"/>
      <c r="O89" s="424">
        <v>1227783</v>
      </c>
      <c r="P89" s="425"/>
      <c r="Q89" s="283">
        <v>1241154</v>
      </c>
      <c r="R89" s="284"/>
      <c r="S89" s="285"/>
      <c r="T89" s="264"/>
      <c r="U89" s="286"/>
      <c r="V89" s="287"/>
      <c r="W89" s="288"/>
      <c r="X89" s="287"/>
      <c r="Y89" s="287"/>
      <c r="Z89" s="289"/>
      <c r="AA89" s="222"/>
      <c r="AB89" s="222"/>
    </row>
    <row r="90" spans="1:28" ht="15" customHeight="1" x14ac:dyDescent="0.15">
      <c r="A90" s="292"/>
      <c r="B90" s="292"/>
      <c r="C90" s="292"/>
      <c r="D90" s="292"/>
      <c r="E90" s="293" t="s">
        <v>36</v>
      </c>
      <c r="F90" s="294">
        <v>0.75</v>
      </c>
      <c r="G90" s="295" t="s">
        <v>144</v>
      </c>
      <c r="H90" s="292"/>
      <c r="I90" s="292"/>
      <c r="J90" s="296" t="s">
        <v>145</v>
      </c>
      <c r="K90" s="45">
        <v>1.4750000000000001</v>
      </c>
      <c r="L90" s="295" t="s">
        <v>146</v>
      </c>
      <c r="M90" s="297"/>
      <c r="N90" s="292"/>
      <c r="O90" s="400" t="s">
        <v>186</v>
      </c>
      <c r="P90" s="300"/>
      <c r="Q90" s="298"/>
      <c r="R90" s="298"/>
      <c r="S90" s="300"/>
      <c r="T90" s="300"/>
      <c r="U90" s="300" t="s">
        <v>187</v>
      </c>
      <c r="V90" s="301"/>
      <c r="W90" s="302"/>
      <c r="X90" s="302"/>
      <c r="Y90" s="332"/>
      <c r="Z90" s="292"/>
      <c r="AA90" s="222"/>
      <c r="AB90" s="222"/>
    </row>
    <row r="91" spans="1:28" ht="15" customHeight="1" x14ac:dyDescent="0.15">
      <c r="A91" s="292"/>
      <c r="B91" s="292"/>
      <c r="C91" s="292"/>
      <c r="D91" s="292"/>
      <c r="E91" s="292"/>
      <c r="F91" s="294">
        <v>0.5</v>
      </c>
      <c r="G91" s="295" t="s">
        <v>149</v>
      </c>
      <c r="H91" s="292"/>
      <c r="I91" s="292"/>
      <c r="J91" s="296" t="s">
        <v>150</v>
      </c>
      <c r="K91" s="42">
        <v>1.1000000000000001</v>
      </c>
      <c r="L91" s="295" t="s">
        <v>188</v>
      </c>
      <c r="M91" s="292"/>
      <c r="N91" s="292"/>
      <c r="O91" s="298" t="s">
        <v>189</v>
      </c>
      <c r="P91" s="300"/>
      <c r="Q91" s="298"/>
      <c r="R91" s="298"/>
      <c r="S91" s="303"/>
      <c r="T91" s="303"/>
      <c r="U91" s="295" t="s">
        <v>190</v>
      </c>
      <c r="V91" s="335"/>
      <c r="W91" s="304"/>
      <c r="X91" s="304"/>
      <c r="Y91" s="393"/>
      <c r="Z91" s="393"/>
      <c r="AA91" s="394"/>
      <c r="AB91" s="292"/>
    </row>
    <row r="92" spans="1:28" ht="15" customHeight="1" x14ac:dyDescent="0.15">
      <c r="A92" s="292"/>
      <c r="B92" s="292"/>
      <c r="C92" s="292"/>
      <c r="D92" s="292"/>
      <c r="E92" s="292"/>
      <c r="F92" s="294">
        <v>0.3</v>
      </c>
      <c r="G92" s="295" t="s">
        <v>153</v>
      </c>
      <c r="H92" s="292"/>
      <c r="I92" s="292"/>
      <c r="J92" s="296"/>
      <c r="K92" s="42"/>
      <c r="L92" s="295"/>
      <c r="M92" s="292"/>
      <c r="N92" s="325"/>
      <c r="O92" s="292" t="s">
        <v>226</v>
      </c>
      <c r="P92" s="300"/>
      <c r="Q92" s="307"/>
      <c r="R92" s="308"/>
      <c r="S92" s="303"/>
      <c r="T92" s="303"/>
      <c r="U92" s="309" t="s">
        <v>191</v>
      </c>
      <c r="V92" s="301"/>
      <c r="W92" s="302"/>
      <c r="X92" s="302"/>
      <c r="Y92" s="305"/>
      <c r="Z92" s="305"/>
      <c r="AA92" s="310"/>
      <c r="AB92" s="292"/>
    </row>
    <row r="93" spans="1:28" ht="15" customHeight="1" x14ac:dyDescent="0.15">
      <c r="A93" s="22"/>
      <c r="B93" s="22"/>
      <c r="C93" s="22"/>
      <c r="D93" s="22"/>
      <c r="J93" s="431"/>
      <c r="K93" s="431"/>
      <c r="L93" s="25"/>
      <c r="M93" s="28"/>
      <c r="N93" s="325"/>
      <c r="O93" s="300" t="s">
        <v>192</v>
      </c>
      <c r="P93" s="337"/>
      <c r="Q93" s="338"/>
      <c r="R93" s="338"/>
      <c r="S93" s="34"/>
      <c r="T93" s="29"/>
      <c r="V93" s="146"/>
      <c r="W93" s="162"/>
      <c r="X93" s="162"/>
      <c r="Y93" s="162"/>
      <c r="Z93" s="162"/>
      <c r="AA93" s="164"/>
    </row>
    <row r="94" spans="1:28" x14ac:dyDescent="0.15">
      <c r="A94" s="339"/>
      <c r="B94" s="22"/>
      <c r="C94" s="22"/>
      <c r="D94" s="22"/>
      <c r="K94" s="23"/>
      <c r="L94" s="340"/>
      <c r="M94" s="28"/>
      <c r="N94" s="325"/>
      <c r="O94" s="22"/>
      <c r="P94" s="27"/>
      <c r="Q94" s="25"/>
      <c r="R94" s="28"/>
      <c r="S94" s="34"/>
      <c r="T94" s="29"/>
      <c r="V94" s="146"/>
      <c r="W94" s="162"/>
      <c r="X94" s="162"/>
      <c r="Y94" s="162"/>
      <c r="Z94" s="162"/>
      <c r="AA94" s="163"/>
    </row>
    <row r="95" spans="1:28" x14ac:dyDescent="0.15">
      <c r="C95" s="1"/>
      <c r="J95" s="4"/>
      <c r="K95" s="23"/>
      <c r="N95" s="325"/>
      <c r="O95" s="34"/>
    </row>
    <row r="96" spans="1:28" ht="14.25" x14ac:dyDescent="0.15">
      <c r="C96" s="50"/>
      <c r="D96" s="22"/>
      <c r="N96" s="325"/>
      <c r="P96" s="24"/>
      <c r="Q96" s="25"/>
      <c r="R96" s="26"/>
      <c r="S96" s="22"/>
    </row>
    <row r="97" spans="3:15" ht="14.25" x14ac:dyDescent="0.15">
      <c r="C97" s="50"/>
      <c r="E97" s="22"/>
      <c r="I97" s="29"/>
      <c r="O97" s="41"/>
    </row>
    <row r="98" spans="3:15" ht="14.25" x14ac:dyDescent="0.15">
      <c r="C98" s="50"/>
      <c r="E98" s="23"/>
      <c r="F98" s="27"/>
      <c r="G98" s="25"/>
      <c r="H98" s="28"/>
      <c r="I98" s="29"/>
    </row>
    <row r="99" spans="3:15" ht="14.25" x14ac:dyDescent="0.15">
      <c r="C99" s="50"/>
      <c r="E99" s="22"/>
      <c r="F99" s="27"/>
      <c r="G99" s="25"/>
      <c r="H99" s="28"/>
      <c r="I99" s="34"/>
    </row>
    <row r="100" spans="3:15" ht="14.25" x14ac:dyDescent="0.15">
      <c r="C100" s="51"/>
      <c r="E100" s="34"/>
      <c r="F100" s="27"/>
      <c r="G100" s="25"/>
      <c r="H100" s="28"/>
      <c r="I100" s="34"/>
    </row>
    <row r="101" spans="3:15" ht="14.25" x14ac:dyDescent="0.15">
      <c r="C101" s="52"/>
      <c r="E101" s="35"/>
      <c r="F101" s="27"/>
      <c r="G101" s="25"/>
      <c r="H101" s="28"/>
      <c r="I101" s="29"/>
    </row>
    <row r="102" spans="3:15" ht="14.25" x14ac:dyDescent="0.15">
      <c r="C102" s="52"/>
    </row>
    <row r="103" spans="3:15" ht="14.25" x14ac:dyDescent="0.15">
      <c r="C103" s="52"/>
    </row>
    <row r="104" spans="3:15" ht="14.25" x14ac:dyDescent="0.15">
      <c r="C104" s="52"/>
    </row>
    <row r="105" spans="3:15" ht="14.25" x14ac:dyDescent="0.15">
      <c r="C105" s="52"/>
    </row>
    <row r="106" spans="3:15" ht="14.25" x14ac:dyDescent="0.15">
      <c r="C106" s="50"/>
    </row>
    <row r="107" spans="3:15" ht="14.25" x14ac:dyDescent="0.15">
      <c r="C107" s="50"/>
    </row>
    <row r="108" spans="3:15" ht="14.25" x14ac:dyDescent="0.15">
      <c r="C108" s="50"/>
    </row>
    <row r="109" spans="3:15" ht="14.25" x14ac:dyDescent="0.15">
      <c r="C109" s="50"/>
    </row>
    <row r="110" spans="3:15" ht="14.25" x14ac:dyDescent="0.15">
      <c r="C110" s="50"/>
    </row>
    <row r="111" spans="3:15" ht="14.25" x14ac:dyDescent="0.15">
      <c r="C111" s="50"/>
    </row>
    <row r="112" spans="3:15" ht="14.25" x14ac:dyDescent="0.15">
      <c r="C112" s="50"/>
    </row>
    <row r="113" spans="3:3" ht="14.25" x14ac:dyDescent="0.15">
      <c r="C113" s="50"/>
    </row>
    <row r="114" spans="3:3" ht="14.25" x14ac:dyDescent="0.15">
      <c r="C114" s="50"/>
    </row>
    <row r="115" spans="3:3" ht="14.25" x14ac:dyDescent="0.15">
      <c r="C115" s="50"/>
    </row>
    <row r="116" spans="3:3" ht="14.25" x14ac:dyDescent="0.15">
      <c r="C116" s="50"/>
    </row>
    <row r="117" spans="3:3" ht="14.25" x14ac:dyDescent="0.15">
      <c r="C117" s="50"/>
    </row>
    <row r="118" spans="3:3" ht="14.25" x14ac:dyDescent="0.15">
      <c r="C118" s="50"/>
    </row>
    <row r="119" spans="3:3" ht="14.25" x14ac:dyDescent="0.15">
      <c r="C119" s="50"/>
    </row>
    <row r="120" spans="3:3" ht="14.25" x14ac:dyDescent="0.15">
      <c r="C120" s="50"/>
    </row>
    <row r="121" spans="3:3" ht="14.25" x14ac:dyDescent="0.15">
      <c r="C121" s="50"/>
    </row>
    <row r="122" spans="3:3" ht="14.25" x14ac:dyDescent="0.15">
      <c r="C122" s="50"/>
    </row>
    <row r="123" spans="3:3" ht="14.25" x14ac:dyDescent="0.15">
      <c r="C123" s="50"/>
    </row>
    <row r="124" spans="3:3" ht="14.25" x14ac:dyDescent="0.15">
      <c r="C124" s="50"/>
    </row>
    <row r="125" spans="3:3" ht="14.25" x14ac:dyDescent="0.15">
      <c r="C125" s="50"/>
    </row>
    <row r="126" spans="3:3" ht="14.25" x14ac:dyDescent="0.15">
      <c r="C126" s="50"/>
    </row>
    <row r="127" spans="3:3" ht="14.25" x14ac:dyDescent="0.15">
      <c r="C127" s="50"/>
    </row>
    <row r="128" spans="3:3" ht="14.25" x14ac:dyDescent="0.15">
      <c r="C128" s="50"/>
    </row>
    <row r="129" spans="3:3" ht="14.25" x14ac:dyDescent="0.15">
      <c r="C129" s="50"/>
    </row>
    <row r="130" spans="3:3" ht="14.25" x14ac:dyDescent="0.15">
      <c r="C130" s="50"/>
    </row>
    <row r="131" spans="3:3" ht="14.25" x14ac:dyDescent="0.15">
      <c r="C131" s="50"/>
    </row>
    <row r="132" spans="3:3" ht="14.25" x14ac:dyDescent="0.15">
      <c r="C132" s="50"/>
    </row>
    <row r="133" spans="3:3" ht="14.25" x14ac:dyDescent="0.15">
      <c r="C133" s="50"/>
    </row>
    <row r="134" spans="3:3" ht="14.25" x14ac:dyDescent="0.15">
      <c r="C134" s="50"/>
    </row>
    <row r="135" spans="3:3" ht="14.25" x14ac:dyDescent="0.15">
      <c r="C135" s="50"/>
    </row>
    <row r="136" spans="3:3" ht="14.25" x14ac:dyDescent="0.15">
      <c r="C136" s="50"/>
    </row>
    <row r="137" spans="3:3" ht="14.25" x14ac:dyDescent="0.15">
      <c r="C137" s="50"/>
    </row>
    <row r="138" spans="3:3" ht="14.25" x14ac:dyDescent="0.15">
      <c r="C138" s="50"/>
    </row>
    <row r="139" spans="3:3" ht="14.25" x14ac:dyDescent="0.15">
      <c r="C139" s="50"/>
    </row>
    <row r="140" spans="3:3" ht="14.25" x14ac:dyDescent="0.15">
      <c r="C140" s="50"/>
    </row>
    <row r="141" spans="3:3" ht="14.25" x14ac:dyDescent="0.15">
      <c r="C141" s="50"/>
    </row>
    <row r="142" spans="3:3" ht="14.25" x14ac:dyDescent="0.15">
      <c r="C142" s="50"/>
    </row>
    <row r="143" spans="3:3" ht="14.25" x14ac:dyDescent="0.15">
      <c r="C143" s="50"/>
    </row>
    <row r="144" spans="3:3" ht="14.25" x14ac:dyDescent="0.15">
      <c r="C144" s="50"/>
    </row>
    <row r="145" spans="3:3" ht="14.25" x14ac:dyDescent="0.15">
      <c r="C145" s="50"/>
    </row>
    <row r="146" spans="3:3" ht="14.25" x14ac:dyDescent="0.15">
      <c r="C146" s="50"/>
    </row>
    <row r="147" spans="3:3" ht="14.25" x14ac:dyDescent="0.15">
      <c r="C147" s="50"/>
    </row>
    <row r="148" spans="3:3" ht="14.25" x14ac:dyDescent="0.15">
      <c r="C148" s="50"/>
    </row>
    <row r="149" spans="3:3" ht="14.25" x14ac:dyDescent="0.15">
      <c r="C149" s="50"/>
    </row>
    <row r="150" spans="3:3" ht="14.25" x14ac:dyDescent="0.15">
      <c r="C150" s="50"/>
    </row>
    <row r="151" spans="3:3" ht="14.25" x14ac:dyDescent="0.15">
      <c r="C151" s="50"/>
    </row>
    <row r="152" spans="3:3" x14ac:dyDescent="0.15">
      <c r="C152" s="53"/>
    </row>
    <row r="153" spans="3:3" x14ac:dyDescent="0.15">
      <c r="C153" s="1"/>
    </row>
    <row r="154" spans="3:3" x14ac:dyDescent="0.15">
      <c r="C154" s="1"/>
    </row>
    <row r="155" spans="3:3" x14ac:dyDescent="0.15">
      <c r="C155" s="1"/>
    </row>
    <row r="156" spans="3:3" x14ac:dyDescent="0.15">
      <c r="C156" s="1"/>
    </row>
    <row r="157" spans="3:3" x14ac:dyDescent="0.15">
      <c r="C157" s="1"/>
    </row>
    <row r="158" spans="3:3" x14ac:dyDescent="0.15">
      <c r="C158" s="1"/>
    </row>
    <row r="159" spans="3:3" x14ac:dyDescent="0.15">
      <c r="C159" s="1"/>
    </row>
    <row r="160" spans="3:3" x14ac:dyDescent="0.15">
      <c r="C160" s="1"/>
    </row>
    <row r="161" spans="3:3" x14ac:dyDescent="0.15">
      <c r="C161" s="1"/>
    </row>
    <row r="162" spans="3:3" x14ac:dyDescent="0.15">
      <c r="C162" s="1"/>
    </row>
    <row r="163" spans="3:3" x14ac:dyDescent="0.15">
      <c r="C163" s="1"/>
    </row>
    <row r="164" spans="3:3" x14ac:dyDescent="0.15">
      <c r="C164" s="1"/>
    </row>
    <row r="165" spans="3:3" x14ac:dyDescent="0.15">
      <c r="C165" s="1"/>
    </row>
    <row r="166" spans="3:3" x14ac:dyDescent="0.15">
      <c r="C166" s="1"/>
    </row>
    <row r="167" spans="3:3" x14ac:dyDescent="0.15">
      <c r="C167" s="1"/>
    </row>
    <row r="168" spans="3:3" x14ac:dyDescent="0.15">
      <c r="C168" s="1"/>
    </row>
    <row r="169" spans="3:3" x14ac:dyDescent="0.15">
      <c r="C169" s="1"/>
    </row>
    <row r="170" spans="3:3" x14ac:dyDescent="0.15">
      <c r="C170" s="1"/>
    </row>
    <row r="171" spans="3:3" x14ac:dyDescent="0.15">
      <c r="C171" s="1"/>
    </row>
    <row r="172" spans="3:3" x14ac:dyDescent="0.15">
      <c r="C172" s="1"/>
    </row>
    <row r="173" spans="3:3" x14ac:dyDescent="0.15">
      <c r="C173" s="1"/>
    </row>
    <row r="174" spans="3:3" x14ac:dyDescent="0.15">
      <c r="C174" s="1"/>
    </row>
    <row r="175" spans="3:3" x14ac:dyDescent="0.15">
      <c r="C175" s="1"/>
    </row>
    <row r="176" spans="3:3" x14ac:dyDescent="0.15">
      <c r="C176" s="1"/>
    </row>
    <row r="177" spans="3:3" x14ac:dyDescent="0.15">
      <c r="C177" s="1"/>
    </row>
    <row r="178" spans="3:3" x14ac:dyDescent="0.15">
      <c r="C178" s="1"/>
    </row>
    <row r="179" spans="3:3" x14ac:dyDescent="0.15">
      <c r="C179" s="1"/>
    </row>
    <row r="180" spans="3:3" x14ac:dyDescent="0.15">
      <c r="C180" s="1"/>
    </row>
    <row r="181" spans="3:3" x14ac:dyDescent="0.15">
      <c r="C181" s="1"/>
    </row>
    <row r="182" spans="3:3" x14ac:dyDescent="0.15">
      <c r="C182" s="1"/>
    </row>
    <row r="183" spans="3:3" x14ac:dyDescent="0.15">
      <c r="C183" s="1"/>
    </row>
    <row r="184" spans="3:3" x14ac:dyDescent="0.15">
      <c r="C184" s="1"/>
    </row>
    <row r="185" spans="3:3" x14ac:dyDescent="0.15">
      <c r="C185" s="1"/>
    </row>
    <row r="186" spans="3:3" x14ac:dyDescent="0.15">
      <c r="C186" s="1"/>
    </row>
    <row r="187" spans="3:3" x14ac:dyDescent="0.15">
      <c r="C187" s="1"/>
    </row>
    <row r="188" spans="3:3" x14ac:dyDescent="0.15">
      <c r="C188" s="1"/>
    </row>
    <row r="189" spans="3:3" x14ac:dyDescent="0.15">
      <c r="C189" s="1"/>
    </row>
    <row r="190" spans="3:3" x14ac:dyDescent="0.15">
      <c r="C190" s="1"/>
    </row>
  </sheetData>
  <mergeCells count="9">
    <mergeCell ref="I89:J89"/>
    <mergeCell ref="M89:N89"/>
    <mergeCell ref="O89:P89"/>
    <mergeCell ref="J93:K93"/>
    <mergeCell ref="A5:B7"/>
    <mergeCell ref="L5:Q5"/>
    <mergeCell ref="I87:J87"/>
    <mergeCell ref="M87:N87"/>
    <mergeCell ref="O87:P87"/>
  </mergeCells>
  <phoneticPr fontId="6"/>
  <pageMargins left="0.7" right="0.7" top="0.75" bottom="0.75" header="0.3" footer="0.3"/>
  <pageSetup paperSize="9" scale="19" orientation="portrait" r:id="rId1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'6月'!Print_Area</vt:lpstr>
      <vt:lpstr>'7月'!Print_Area</vt:lpstr>
      <vt:lpstr>'8月'!Print_Area</vt:lpstr>
      <vt:lpstr>'9月'!Print_Area</vt:lpstr>
    </vt:vector>
  </TitlesOfParts>
  <Company>上田短資株式会社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Unisys Customer</dc:creator>
  <cp:lastModifiedBy>嶋瀬 佑貴</cp:lastModifiedBy>
  <cp:lastPrinted>2019-11-04T22:02:18Z</cp:lastPrinted>
  <dcterms:created xsi:type="dcterms:W3CDTF">1997-05-30T02:52:44Z</dcterms:created>
  <dcterms:modified xsi:type="dcterms:W3CDTF">2021-05-26T01:35:15Z</dcterms:modified>
</cp:coreProperties>
</file>